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6.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8.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9.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0.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1.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12.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mc:AlternateContent xmlns:mc="http://schemas.openxmlformats.org/markup-compatibility/2006">
    <mc:Choice Requires="x15">
      <x15ac:absPath xmlns:x15ac="http://schemas.microsoft.com/office/spreadsheetml/2010/11/ac" url="K:\0 Jesús\Trabajos Belen\Quitar Totales\"/>
    </mc:Choice>
  </mc:AlternateContent>
  <xr:revisionPtr revIDLastSave="0" documentId="13_ncr:1_{E7077A2E-9A29-49C1-A7CA-35B8A89A49F0}" xr6:coauthVersionLast="47" xr6:coauthVersionMax="47" xr10:uidLastSave="{00000000-0000-0000-0000-000000000000}"/>
  <bookViews>
    <workbookView xWindow="-120" yWindow="-120" windowWidth="29040" windowHeight="15840" tabRatio="790" xr2:uid="{00000000-000D-0000-FFFF-FFFF00000000}"/>
  </bookViews>
  <sheets>
    <sheet name="Introducción" sheetId="13" r:id="rId1"/>
    <sheet name="Resumen" sheetId="1" r:id="rId2"/>
    <sheet name="Definiciones y conceptos" sheetId="34" r:id="rId3"/>
    <sheet name="Concursos TSJ persona juridica" sheetId="45" r:id="rId4"/>
    <sheet name="Concursos TSJ  pers nat empresa" sheetId="43" r:id="rId5"/>
    <sheet name="Concurso TSJ pers nat no empre" sheetId="46" r:id="rId6"/>
    <sheet name="Concursos presentados TSJ total" sheetId="2" r:id="rId7"/>
    <sheet name="Concursos declarados TSJ" sheetId="28" r:id="rId8"/>
    <sheet name="Concursos Convenio TSJ" sheetId="23" r:id="rId9"/>
    <sheet name="Concursos Liquidación TSJ" sheetId="25" r:id="rId10"/>
    <sheet name="E.R.E's TSJ" sheetId="31" r:id="rId11"/>
    <sheet name="Consecutivos declarados TSJ" sheetId="38" r:id="rId12"/>
    <sheet name="Provincias" sheetId="44" r:id="rId13"/>
  </sheets>
  <definedNames>
    <definedName name="_xlnm.Print_Area" localSheetId="6">'Concursos presentados TSJ total'!$A$1:$M$46</definedName>
    <definedName name="_xlnm.Print_Area" localSheetId="4">'Concursos TSJ  pers nat empresa'!$A$1:$M$23</definedName>
    <definedName name="_xlnm.Print_Area" localSheetId="0">Introducción!$A$1:$M$25</definedName>
    <definedName name="_xlnm.Print_Area" localSheetId="1">Resumen!$A$1:$L$76</definedName>
    <definedName name="Concursos_consecutivos_declarados_por_prov">Introducción!#REF!</definedName>
    <definedName name="Concursos_consecutivos_declarados_por_provincia">Introducción!#REF!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73" i="1" l="1"/>
  <c r="I73" i="1"/>
  <c r="H73" i="1"/>
  <c r="G73" i="1"/>
  <c r="C73" i="1"/>
  <c r="J56" i="44"/>
  <c r="I56" i="44"/>
  <c r="F29" i="38"/>
  <c r="F30" i="38"/>
  <c r="F31" i="38"/>
  <c r="F32" i="38"/>
  <c r="F33" i="38"/>
  <c r="F34" i="38"/>
  <c r="F35" i="38"/>
  <c r="F36" i="38"/>
  <c r="F37" i="38"/>
  <c r="F38" i="38"/>
  <c r="F39" i="38"/>
  <c r="F40" i="38"/>
  <c r="F41" i="38"/>
  <c r="F42" i="38"/>
  <c r="F43" i="38"/>
  <c r="F44" i="38"/>
  <c r="F45" i="38"/>
  <c r="F28" i="38"/>
  <c r="J23" i="38"/>
  <c r="F29" i="31"/>
  <c r="F30" i="31"/>
  <c r="F31" i="31"/>
  <c r="F32" i="31"/>
  <c r="F33" i="31"/>
  <c r="F34" i="31"/>
  <c r="F35" i="31"/>
  <c r="F36" i="31"/>
  <c r="F37" i="31"/>
  <c r="F38" i="31"/>
  <c r="F39" i="31"/>
  <c r="F40" i="31"/>
  <c r="F41" i="31"/>
  <c r="F42" i="31"/>
  <c r="F43" i="31"/>
  <c r="F44" i="31"/>
  <c r="F45" i="31"/>
  <c r="F28" i="31"/>
  <c r="J23" i="31"/>
  <c r="F29" i="25"/>
  <c r="F30" i="25"/>
  <c r="F31" i="25"/>
  <c r="F32" i="25"/>
  <c r="F33" i="25"/>
  <c r="F34" i="25"/>
  <c r="F35" i="25"/>
  <c r="F36" i="25"/>
  <c r="F37" i="25"/>
  <c r="F38" i="25"/>
  <c r="F39" i="25"/>
  <c r="F40" i="25"/>
  <c r="F41" i="25"/>
  <c r="F42" i="25"/>
  <c r="F43" i="25"/>
  <c r="F44" i="25"/>
  <c r="F45" i="25"/>
  <c r="F28" i="25"/>
  <c r="J23" i="25"/>
  <c r="H56" i="44"/>
  <c r="F29" i="23"/>
  <c r="F30" i="23"/>
  <c r="F31" i="23"/>
  <c r="F32" i="23"/>
  <c r="F33" i="23"/>
  <c r="F34" i="23"/>
  <c r="F35" i="23"/>
  <c r="F36" i="23"/>
  <c r="F37" i="23"/>
  <c r="F38" i="23"/>
  <c r="F39" i="23"/>
  <c r="F40" i="23"/>
  <c r="F41" i="23"/>
  <c r="F42" i="23"/>
  <c r="F43" i="23"/>
  <c r="F44" i="23"/>
  <c r="F28" i="23"/>
  <c r="J23" i="23"/>
  <c r="F45" i="23" s="1"/>
  <c r="G56" i="44"/>
  <c r="F29" i="28"/>
  <c r="F30" i="28"/>
  <c r="F31" i="28"/>
  <c r="F32" i="28"/>
  <c r="F33" i="28"/>
  <c r="F34" i="28"/>
  <c r="F35" i="28"/>
  <c r="F36" i="28"/>
  <c r="F37" i="28"/>
  <c r="F38" i="28"/>
  <c r="F39" i="28"/>
  <c r="F40" i="28"/>
  <c r="F41" i="28"/>
  <c r="F42" i="28"/>
  <c r="F43" i="28"/>
  <c r="F44" i="28"/>
  <c r="F45" i="28"/>
  <c r="F28" i="28"/>
  <c r="J23" i="28"/>
  <c r="D56" i="44"/>
  <c r="E56" i="44"/>
  <c r="F56" i="44"/>
  <c r="C56" i="44"/>
  <c r="J53" i="43"/>
  <c r="J54" i="43"/>
  <c r="J55" i="43"/>
  <c r="J56" i="43"/>
  <c r="J57" i="43"/>
  <c r="J58" i="43"/>
  <c r="J59" i="43"/>
  <c r="J60" i="43"/>
  <c r="J61" i="43"/>
  <c r="J62" i="43"/>
  <c r="J63" i="43"/>
  <c r="J64" i="43"/>
  <c r="J65" i="43"/>
  <c r="J66" i="43"/>
  <c r="J67" i="43"/>
  <c r="J68" i="43"/>
  <c r="J52" i="43"/>
  <c r="F29" i="43"/>
  <c r="F30" i="43"/>
  <c r="F31" i="43"/>
  <c r="F32" i="43"/>
  <c r="F33" i="43"/>
  <c r="F34" i="43"/>
  <c r="F35" i="43"/>
  <c r="F36" i="43"/>
  <c r="F37" i="43"/>
  <c r="F38" i="43"/>
  <c r="F39" i="43"/>
  <c r="F40" i="43"/>
  <c r="F41" i="43"/>
  <c r="F42" i="43"/>
  <c r="F43" i="43"/>
  <c r="F44" i="43"/>
  <c r="F28" i="43"/>
  <c r="J23" i="43"/>
  <c r="J69" i="43" s="1"/>
  <c r="H57" i="46"/>
  <c r="H58" i="46"/>
  <c r="H59" i="46"/>
  <c r="H60" i="46"/>
  <c r="H61" i="46"/>
  <c r="H62" i="46"/>
  <c r="H63" i="46"/>
  <c r="H64" i="46"/>
  <c r="H65" i="46"/>
  <c r="H66" i="46"/>
  <c r="H67" i="46"/>
  <c r="H68" i="46"/>
  <c r="H69" i="46"/>
  <c r="H70" i="46"/>
  <c r="H71" i="46"/>
  <c r="H72" i="46"/>
  <c r="H56" i="46"/>
  <c r="D29" i="46"/>
  <c r="D30" i="46"/>
  <c r="D31" i="46"/>
  <c r="D32" i="46"/>
  <c r="D33" i="46"/>
  <c r="D34" i="46"/>
  <c r="D35" i="46"/>
  <c r="D36" i="46"/>
  <c r="D37" i="46"/>
  <c r="D38" i="46"/>
  <c r="D39" i="46"/>
  <c r="D40" i="46"/>
  <c r="D41" i="46"/>
  <c r="D42" i="46"/>
  <c r="D43" i="46"/>
  <c r="D44" i="46"/>
  <c r="D28" i="46"/>
  <c r="H23" i="46"/>
  <c r="D45" i="46" s="1"/>
  <c r="J53" i="45"/>
  <c r="J54" i="45"/>
  <c r="J55" i="45"/>
  <c r="J56" i="45"/>
  <c r="J57" i="45"/>
  <c r="J58" i="45"/>
  <c r="J59" i="45"/>
  <c r="J60" i="45"/>
  <c r="J61" i="45"/>
  <c r="J62" i="45"/>
  <c r="J63" i="45"/>
  <c r="J64" i="45"/>
  <c r="J65" i="45"/>
  <c r="J66" i="45"/>
  <c r="J67" i="45"/>
  <c r="J68" i="45"/>
  <c r="J69" i="45"/>
  <c r="J52" i="45"/>
  <c r="F45" i="45"/>
  <c r="F29" i="45"/>
  <c r="F30" i="45"/>
  <c r="F31" i="45"/>
  <c r="F32" i="45"/>
  <c r="F33" i="45"/>
  <c r="F34" i="45"/>
  <c r="F35" i="45"/>
  <c r="F36" i="45"/>
  <c r="F37" i="45"/>
  <c r="F38" i="45"/>
  <c r="F39" i="45"/>
  <c r="F40" i="45"/>
  <c r="F41" i="45"/>
  <c r="F42" i="45"/>
  <c r="F43" i="45"/>
  <c r="F44" i="45"/>
  <c r="F28" i="45"/>
  <c r="J23" i="45"/>
  <c r="J53" i="2"/>
  <c r="J54" i="2"/>
  <c r="J55" i="2"/>
  <c r="J56" i="2"/>
  <c r="J57" i="2"/>
  <c r="J58" i="2"/>
  <c r="J59" i="2"/>
  <c r="J60" i="2"/>
  <c r="J61" i="2"/>
  <c r="J62" i="2"/>
  <c r="J63" i="2"/>
  <c r="J64" i="2"/>
  <c r="J65" i="2"/>
  <c r="J66" i="2"/>
  <c r="J67" i="2"/>
  <c r="J68" i="2"/>
  <c r="J69" i="2"/>
  <c r="J52" i="2"/>
  <c r="F29" i="2"/>
  <c r="F30" i="2"/>
  <c r="F31" i="2"/>
  <c r="F32" i="2"/>
  <c r="F33" i="2"/>
  <c r="F34" i="2"/>
  <c r="F35" i="2"/>
  <c r="F36" i="2"/>
  <c r="F37" i="2"/>
  <c r="F38" i="2"/>
  <c r="F39" i="2"/>
  <c r="F40" i="2"/>
  <c r="F41" i="2"/>
  <c r="F42" i="2"/>
  <c r="F43" i="2"/>
  <c r="F44" i="2"/>
  <c r="F45" i="2"/>
  <c r="F28" i="2"/>
  <c r="J23" i="2"/>
  <c r="I53" i="45"/>
  <c r="I54" i="45"/>
  <c r="I55" i="45"/>
  <c r="I56" i="45"/>
  <c r="I57" i="45"/>
  <c r="I58" i="45"/>
  <c r="I59" i="45"/>
  <c r="I60" i="45"/>
  <c r="I61" i="45"/>
  <c r="I62" i="45"/>
  <c r="I63" i="45"/>
  <c r="I64" i="45"/>
  <c r="I65" i="45"/>
  <c r="I66" i="45"/>
  <c r="I67" i="45"/>
  <c r="I68" i="45"/>
  <c r="I69" i="45"/>
  <c r="I52" i="45"/>
  <c r="H73" i="46" l="1"/>
  <c r="F45" i="43"/>
  <c r="I23" i="28"/>
  <c r="J72" i="1" l="1"/>
  <c r="I72" i="1"/>
  <c r="H72" i="1"/>
  <c r="E29" i="38" l="1"/>
  <c r="E30" i="38"/>
  <c r="E31" i="38"/>
  <c r="E32" i="38"/>
  <c r="E33" i="38"/>
  <c r="E34" i="38"/>
  <c r="E35" i="38"/>
  <c r="E36" i="38"/>
  <c r="E37" i="38"/>
  <c r="E38" i="38"/>
  <c r="E39" i="38"/>
  <c r="E40" i="38"/>
  <c r="E41" i="38"/>
  <c r="E42" i="38"/>
  <c r="E43" i="38"/>
  <c r="E44" i="38"/>
  <c r="E45" i="38"/>
  <c r="E28" i="38"/>
  <c r="I23" i="38"/>
  <c r="E29" i="31"/>
  <c r="E30" i="31"/>
  <c r="E31" i="31"/>
  <c r="E32" i="31"/>
  <c r="E33" i="31"/>
  <c r="E34" i="31"/>
  <c r="E35" i="31"/>
  <c r="E36" i="31"/>
  <c r="E37" i="31"/>
  <c r="E38" i="31"/>
  <c r="E39" i="31"/>
  <c r="E40" i="31"/>
  <c r="E41" i="31"/>
  <c r="E42" i="31"/>
  <c r="E43" i="31"/>
  <c r="E44" i="31"/>
  <c r="E45" i="31"/>
  <c r="E28" i="31"/>
  <c r="I23" i="31"/>
  <c r="E29" i="25"/>
  <c r="E30" i="25"/>
  <c r="E31" i="25"/>
  <c r="E32" i="25"/>
  <c r="E33" i="25"/>
  <c r="E34" i="25"/>
  <c r="E35" i="25"/>
  <c r="E36" i="25"/>
  <c r="E37" i="25"/>
  <c r="E38" i="25"/>
  <c r="E39" i="25"/>
  <c r="E40" i="25"/>
  <c r="E41" i="25"/>
  <c r="E42" i="25"/>
  <c r="E43" i="25"/>
  <c r="E44" i="25"/>
  <c r="E45" i="25"/>
  <c r="E28" i="25"/>
  <c r="I23" i="25"/>
  <c r="E29" i="23"/>
  <c r="E30" i="23"/>
  <c r="E31" i="23"/>
  <c r="E32" i="23"/>
  <c r="E33" i="23"/>
  <c r="E34" i="23"/>
  <c r="E35" i="23"/>
  <c r="E36" i="23"/>
  <c r="E37" i="23"/>
  <c r="E38" i="23"/>
  <c r="E39" i="23"/>
  <c r="E40" i="23"/>
  <c r="E41" i="23"/>
  <c r="E42" i="23"/>
  <c r="E43" i="23"/>
  <c r="E44" i="23"/>
  <c r="E45" i="23"/>
  <c r="E28" i="23"/>
  <c r="I23" i="23"/>
  <c r="E29" i="28"/>
  <c r="E30" i="28"/>
  <c r="E31" i="28"/>
  <c r="E32" i="28"/>
  <c r="E33" i="28"/>
  <c r="E34" i="28"/>
  <c r="E35" i="28"/>
  <c r="E36" i="28"/>
  <c r="E37" i="28"/>
  <c r="E38" i="28"/>
  <c r="E39" i="28"/>
  <c r="E40" i="28"/>
  <c r="E41" i="28"/>
  <c r="E42" i="28"/>
  <c r="E43" i="28"/>
  <c r="E44" i="28"/>
  <c r="E45" i="28"/>
  <c r="E28" i="28"/>
  <c r="C72" i="1"/>
  <c r="G72" i="1" s="1"/>
  <c r="I53" i="2" l="1"/>
  <c r="I54" i="2"/>
  <c r="I55" i="2"/>
  <c r="I56" i="2"/>
  <c r="I57" i="2"/>
  <c r="I58" i="2"/>
  <c r="I59" i="2"/>
  <c r="I60" i="2"/>
  <c r="I61" i="2"/>
  <c r="I62" i="2"/>
  <c r="I63" i="2"/>
  <c r="I64" i="2"/>
  <c r="I65" i="2"/>
  <c r="I66" i="2"/>
  <c r="I67" i="2"/>
  <c r="I68" i="2"/>
  <c r="I69" i="2"/>
  <c r="I52" i="2"/>
  <c r="E29" i="2"/>
  <c r="E30" i="2"/>
  <c r="E31" i="2"/>
  <c r="E32" i="2"/>
  <c r="E33" i="2"/>
  <c r="E34" i="2"/>
  <c r="E35" i="2"/>
  <c r="E36" i="2"/>
  <c r="E37" i="2"/>
  <c r="E38" i="2"/>
  <c r="E39" i="2"/>
  <c r="E40" i="2"/>
  <c r="E41" i="2"/>
  <c r="E42" i="2"/>
  <c r="E43" i="2"/>
  <c r="E44" i="2"/>
  <c r="E45" i="2"/>
  <c r="E28" i="2"/>
  <c r="I23" i="2"/>
  <c r="I53" i="43"/>
  <c r="I54" i="43"/>
  <c r="I55" i="43"/>
  <c r="I56" i="43"/>
  <c r="I57" i="43"/>
  <c r="I58" i="43"/>
  <c r="I59" i="43"/>
  <c r="I60" i="43"/>
  <c r="I61" i="43"/>
  <c r="I62" i="43"/>
  <c r="I63" i="43"/>
  <c r="I64" i="43"/>
  <c r="I65" i="43"/>
  <c r="I66" i="43"/>
  <c r="I67" i="43"/>
  <c r="I68" i="43"/>
  <c r="I52" i="43"/>
  <c r="E29" i="43"/>
  <c r="E30" i="43"/>
  <c r="E31" i="43"/>
  <c r="E32" i="43"/>
  <c r="E33" i="43"/>
  <c r="E34" i="43"/>
  <c r="E35" i="43"/>
  <c r="E36" i="43"/>
  <c r="E37" i="43"/>
  <c r="E38" i="43"/>
  <c r="E39" i="43"/>
  <c r="E40" i="43"/>
  <c r="E41" i="43"/>
  <c r="E42" i="43"/>
  <c r="E43" i="43"/>
  <c r="E44" i="43"/>
  <c r="E28" i="43"/>
  <c r="I23" i="43"/>
  <c r="E45" i="43" s="1"/>
  <c r="G57" i="46"/>
  <c r="G58" i="46"/>
  <c r="G59" i="46"/>
  <c r="G60" i="46"/>
  <c r="G61" i="46"/>
  <c r="G62" i="46"/>
  <c r="G63" i="46"/>
  <c r="G64" i="46"/>
  <c r="G65" i="46"/>
  <c r="G66" i="46"/>
  <c r="G67" i="46"/>
  <c r="G68" i="46"/>
  <c r="G69" i="46"/>
  <c r="G70" i="46"/>
  <c r="G71" i="46"/>
  <c r="G72" i="46"/>
  <c r="G56" i="46"/>
  <c r="G23" i="46"/>
  <c r="G73" i="46" s="1"/>
  <c r="E29" i="45"/>
  <c r="E30" i="45"/>
  <c r="E31" i="45"/>
  <c r="E32" i="45"/>
  <c r="E33" i="45"/>
  <c r="E34" i="45"/>
  <c r="E35" i="45"/>
  <c r="E36" i="45"/>
  <c r="E37" i="45"/>
  <c r="E38" i="45"/>
  <c r="E39" i="45"/>
  <c r="E40" i="45"/>
  <c r="E41" i="45"/>
  <c r="E42" i="45"/>
  <c r="E43" i="45"/>
  <c r="E44" i="45"/>
  <c r="E45" i="45"/>
  <c r="E28" i="45"/>
  <c r="I23" i="45"/>
  <c r="C44" i="46"/>
  <c r="C43" i="46"/>
  <c r="C42" i="46"/>
  <c r="C41" i="46"/>
  <c r="C40" i="46"/>
  <c r="C39" i="46"/>
  <c r="C38" i="46"/>
  <c r="C37" i="46"/>
  <c r="C36" i="46"/>
  <c r="C35" i="46"/>
  <c r="C34" i="46"/>
  <c r="C33" i="46"/>
  <c r="C32" i="46"/>
  <c r="C31" i="46"/>
  <c r="C30" i="46"/>
  <c r="C29" i="46"/>
  <c r="C28" i="46"/>
  <c r="J71" i="1"/>
  <c r="I71" i="1"/>
  <c r="H71" i="1"/>
  <c r="G71" i="1"/>
  <c r="I69" i="43" l="1"/>
  <c r="H68" i="43"/>
  <c r="H67" i="43"/>
  <c r="H66" i="43"/>
  <c r="H65" i="43"/>
  <c r="H64" i="43"/>
  <c r="H63" i="43"/>
  <c r="H62" i="43"/>
  <c r="H61" i="43"/>
  <c r="H60" i="43"/>
  <c r="H59" i="43"/>
  <c r="H58" i="43"/>
  <c r="H57" i="43"/>
  <c r="H56" i="43"/>
  <c r="H55" i="43"/>
  <c r="H54" i="43"/>
  <c r="H53" i="43"/>
  <c r="H52" i="43"/>
  <c r="D29" i="43"/>
  <c r="D30" i="43"/>
  <c r="D31" i="43"/>
  <c r="D32" i="43"/>
  <c r="D33" i="43"/>
  <c r="D34" i="43"/>
  <c r="D35" i="43"/>
  <c r="D36" i="43"/>
  <c r="D37" i="43"/>
  <c r="D38" i="43"/>
  <c r="D39" i="43"/>
  <c r="D40" i="43"/>
  <c r="D41" i="43"/>
  <c r="D42" i="43"/>
  <c r="D43" i="43"/>
  <c r="D44" i="43"/>
  <c r="D28" i="43"/>
  <c r="D29" i="38" l="1"/>
  <c r="D30" i="38"/>
  <c r="D31" i="38"/>
  <c r="D32" i="38"/>
  <c r="D33" i="38"/>
  <c r="D34" i="38"/>
  <c r="D35" i="38"/>
  <c r="D36" i="38"/>
  <c r="D37" i="38"/>
  <c r="D38" i="38"/>
  <c r="D39" i="38"/>
  <c r="D40" i="38"/>
  <c r="D41" i="38"/>
  <c r="D42" i="38"/>
  <c r="D43" i="38"/>
  <c r="D44" i="38"/>
  <c r="D28" i="38"/>
  <c r="H23" i="38"/>
  <c r="D45" i="38" s="1"/>
  <c r="D29" i="31"/>
  <c r="D30" i="31"/>
  <c r="D31" i="31"/>
  <c r="D32" i="31"/>
  <c r="D33" i="31"/>
  <c r="D34" i="31"/>
  <c r="D35" i="31"/>
  <c r="D36" i="31"/>
  <c r="D37" i="31"/>
  <c r="D38" i="31"/>
  <c r="D39" i="31"/>
  <c r="D40" i="31"/>
  <c r="D41" i="31"/>
  <c r="D42" i="31"/>
  <c r="D43" i="31"/>
  <c r="D44" i="31"/>
  <c r="D28" i="31"/>
  <c r="H23" i="31"/>
  <c r="D45" i="31" s="1"/>
  <c r="D29" i="25"/>
  <c r="D30" i="25"/>
  <c r="D31" i="25"/>
  <c r="D32" i="25"/>
  <c r="D33" i="25"/>
  <c r="D34" i="25"/>
  <c r="D35" i="25"/>
  <c r="D36" i="25"/>
  <c r="D37" i="25"/>
  <c r="D38" i="25"/>
  <c r="D39" i="25"/>
  <c r="D40" i="25"/>
  <c r="D41" i="25"/>
  <c r="D42" i="25"/>
  <c r="D43" i="25"/>
  <c r="D44" i="25"/>
  <c r="D45" i="25"/>
  <c r="D28" i="25"/>
  <c r="H23" i="25"/>
  <c r="D29" i="23"/>
  <c r="D30" i="23"/>
  <c r="D31" i="23"/>
  <c r="D32" i="23"/>
  <c r="D33" i="23"/>
  <c r="D34" i="23"/>
  <c r="D35" i="23"/>
  <c r="D36" i="23"/>
  <c r="D37" i="23"/>
  <c r="D38" i="23"/>
  <c r="D39" i="23"/>
  <c r="D40" i="23"/>
  <c r="D41" i="23"/>
  <c r="D42" i="23"/>
  <c r="D43" i="23"/>
  <c r="D44" i="23"/>
  <c r="D45" i="23"/>
  <c r="D28" i="23"/>
  <c r="H23" i="23"/>
  <c r="D29" i="28"/>
  <c r="D30" i="28"/>
  <c r="D31" i="28"/>
  <c r="D32" i="28"/>
  <c r="D33" i="28"/>
  <c r="D34" i="28"/>
  <c r="D35" i="28"/>
  <c r="D36" i="28"/>
  <c r="D37" i="28"/>
  <c r="D38" i="28"/>
  <c r="D39" i="28"/>
  <c r="D40" i="28"/>
  <c r="D41" i="28"/>
  <c r="D42" i="28"/>
  <c r="D43" i="28"/>
  <c r="D44" i="28"/>
  <c r="D28" i="28"/>
  <c r="H23" i="28"/>
  <c r="D45" i="28" s="1"/>
  <c r="H53" i="2"/>
  <c r="H54" i="2"/>
  <c r="H55" i="2"/>
  <c r="H56" i="2"/>
  <c r="H57" i="2"/>
  <c r="H58" i="2"/>
  <c r="H59" i="2"/>
  <c r="H60" i="2"/>
  <c r="H61" i="2"/>
  <c r="H62" i="2"/>
  <c r="H63" i="2"/>
  <c r="H64" i="2"/>
  <c r="H65" i="2"/>
  <c r="H66" i="2"/>
  <c r="H67" i="2"/>
  <c r="H68" i="2"/>
  <c r="H69" i="2"/>
  <c r="H52" i="2"/>
  <c r="D29" i="2"/>
  <c r="D30" i="2"/>
  <c r="D31" i="2"/>
  <c r="D32" i="2"/>
  <c r="D33" i="2"/>
  <c r="D34" i="2"/>
  <c r="D35" i="2"/>
  <c r="D36" i="2"/>
  <c r="D37" i="2"/>
  <c r="D38" i="2"/>
  <c r="D39" i="2"/>
  <c r="D40" i="2"/>
  <c r="D41" i="2"/>
  <c r="D42" i="2"/>
  <c r="D43" i="2"/>
  <c r="D44" i="2"/>
  <c r="D45" i="2"/>
  <c r="D28" i="2"/>
  <c r="H23" i="2"/>
  <c r="H23" i="43"/>
  <c r="F57" i="46"/>
  <c r="F58" i="46"/>
  <c r="F59" i="46"/>
  <c r="F60" i="46"/>
  <c r="F61" i="46"/>
  <c r="F62" i="46"/>
  <c r="F63" i="46"/>
  <c r="F64" i="46"/>
  <c r="F65" i="46"/>
  <c r="F66" i="46"/>
  <c r="F67" i="46"/>
  <c r="F68" i="46"/>
  <c r="F69" i="46"/>
  <c r="F70" i="46"/>
  <c r="F71" i="46"/>
  <c r="F72" i="46"/>
  <c r="F56" i="46"/>
  <c r="F23" i="46"/>
  <c r="F73" i="46" s="1"/>
  <c r="H66" i="45"/>
  <c r="H67" i="45"/>
  <c r="H68" i="45"/>
  <c r="H69" i="45"/>
  <c r="H53" i="45"/>
  <c r="H54" i="45"/>
  <c r="H55" i="45"/>
  <c r="H56" i="45"/>
  <c r="H57" i="45"/>
  <c r="H58" i="45"/>
  <c r="H59" i="45"/>
  <c r="H60" i="45"/>
  <c r="H61" i="45"/>
  <c r="H62" i="45"/>
  <c r="H63" i="45"/>
  <c r="H64" i="45"/>
  <c r="H65" i="45"/>
  <c r="H52" i="45"/>
  <c r="D29" i="45"/>
  <c r="D30" i="45"/>
  <c r="D31" i="45"/>
  <c r="D32" i="45"/>
  <c r="D33" i="45"/>
  <c r="D34" i="45"/>
  <c r="D35" i="45"/>
  <c r="D36" i="45"/>
  <c r="D37" i="45"/>
  <c r="D38" i="45"/>
  <c r="D39" i="45"/>
  <c r="D40" i="45"/>
  <c r="D41" i="45"/>
  <c r="D42" i="45"/>
  <c r="D43" i="45"/>
  <c r="D44" i="45"/>
  <c r="D45" i="45"/>
  <c r="D28" i="45"/>
  <c r="H23" i="45"/>
  <c r="J70" i="1"/>
  <c r="I70" i="1"/>
  <c r="H70" i="1"/>
  <c r="G70" i="1"/>
  <c r="G23" i="38"/>
  <c r="G23" i="31"/>
  <c r="G23" i="25"/>
  <c r="G23" i="23"/>
  <c r="G23" i="28"/>
  <c r="G53" i="2"/>
  <c r="G54" i="2"/>
  <c r="G55" i="2"/>
  <c r="G56" i="2"/>
  <c r="G57" i="2"/>
  <c r="G58" i="2"/>
  <c r="G59" i="2"/>
  <c r="G60" i="2"/>
  <c r="G61" i="2"/>
  <c r="G62" i="2"/>
  <c r="G63" i="2"/>
  <c r="G64" i="2"/>
  <c r="G65" i="2"/>
  <c r="G66" i="2"/>
  <c r="G67" i="2"/>
  <c r="G68" i="2"/>
  <c r="G52" i="2"/>
  <c r="G23" i="2"/>
  <c r="G69" i="2" s="1"/>
  <c r="G53" i="43"/>
  <c r="G54" i="43"/>
  <c r="G55" i="43"/>
  <c r="G56" i="43"/>
  <c r="G57" i="43"/>
  <c r="G58" i="43"/>
  <c r="G59" i="43"/>
  <c r="G60" i="43"/>
  <c r="G61" i="43"/>
  <c r="G62" i="43"/>
  <c r="G63" i="43"/>
  <c r="G64" i="43"/>
  <c r="G65" i="43"/>
  <c r="G66" i="43"/>
  <c r="G67" i="43"/>
  <c r="G68" i="43"/>
  <c r="G52" i="43"/>
  <c r="C44" i="43"/>
  <c r="C43" i="43"/>
  <c r="C42" i="43"/>
  <c r="C41" i="43"/>
  <c r="C40" i="43"/>
  <c r="C39" i="43"/>
  <c r="C38" i="43"/>
  <c r="C37" i="43"/>
  <c r="C36" i="43"/>
  <c r="C35" i="43"/>
  <c r="C34" i="43"/>
  <c r="C33" i="43"/>
  <c r="C32" i="43"/>
  <c r="C31" i="43"/>
  <c r="C30" i="43"/>
  <c r="C29" i="43"/>
  <c r="C28" i="43"/>
  <c r="G23" i="43"/>
  <c r="G69" i="43" s="1"/>
  <c r="E57" i="46"/>
  <c r="E58" i="46"/>
  <c r="E59" i="46"/>
  <c r="E60" i="46"/>
  <c r="E61" i="46"/>
  <c r="E62" i="46"/>
  <c r="E63" i="46"/>
  <c r="E64" i="46"/>
  <c r="E65" i="46"/>
  <c r="E66" i="46"/>
  <c r="E67" i="46"/>
  <c r="E68" i="46"/>
  <c r="E69" i="46"/>
  <c r="E70" i="46"/>
  <c r="E71" i="46"/>
  <c r="E72" i="46"/>
  <c r="E56" i="46"/>
  <c r="E23" i="46"/>
  <c r="E73" i="46" s="1"/>
  <c r="G23" i="45"/>
  <c r="C28" i="45"/>
  <c r="H69" i="43" l="1"/>
  <c r="D45" i="43"/>
  <c r="J69" i="1"/>
  <c r="I69" i="1"/>
  <c r="H69" i="1"/>
  <c r="F23" i="43" l="1"/>
  <c r="D72" i="46"/>
  <c r="D71" i="46"/>
  <c r="D70" i="46"/>
  <c r="D69" i="46"/>
  <c r="D68" i="46"/>
  <c r="D67" i="46"/>
  <c r="D66" i="46"/>
  <c r="D65" i="46"/>
  <c r="D64" i="46"/>
  <c r="D63" i="46"/>
  <c r="D62" i="46"/>
  <c r="D61" i="46"/>
  <c r="D60" i="46"/>
  <c r="D59" i="46"/>
  <c r="D58" i="46"/>
  <c r="D57" i="46"/>
  <c r="D56" i="46"/>
  <c r="D23" i="46"/>
  <c r="D73" i="46" s="1"/>
  <c r="J68" i="1" l="1"/>
  <c r="I68" i="1"/>
  <c r="H68" i="1"/>
  <c r="C57" i="46" l="1"/>
  <c r="C58" i="46"/>
  <c r="C59" i="46"/>
  <c r="C60" i="46"/>
  <c r="C61" i="46"/>
  <c r="C62" i="46"/>
  <c r="C63" i="46"/>
  <c r="C64" i="46"/>
  <c r="C65" i="46"/>
  <c r="C66" i="46"/>
  <c r="C67" i="46"/>
  <c r="C68" i="46"/>
  <c r="C69" i="46"/>
  <c r="C70" i="46"/>
  <c r="C71" i="46"/>
  <c r="C72" i="46"/>
  <c r="E23" i="43"/>
  <c r="C56" i="46"/>
  <c r="C23" i="46"/>
  <c r="J67" i="1"/>
  <c r="I67" i="1"/>
  <c r="H67" i="1"/>
  <c r="D23" i="43"/>
  <c r="G52" i="45"/>
  <c r="G68" i="45"/>
  <c r="G67" i="45"/>
  <c r="G66" i="45"/>
  <c r="G65" i="45"/>
  <c r="G64" i="45"/>
  <c r="G63" i="45"/>
  <c r="G62" i="45"/>
  <c r="G61" i="45"/>
  <c r="G60" i="45"/>
  <c r="G59" i="45"/>
  <c r="G58" i="45"/>
  <c r="G57" i="45"/>
  <c r="G56" i="45"/>
  <c r="G55" i="45"/>
  <c r="G54" i="45"/>
  <c r="G53" i="45"/>
  <c r="J66" i="1"/>
  <c r="I66" i="1"/>
  <c r="H66" i="1"/>
  <c r="C45" i="28"/>
  <c r="C44" i="28"/>
  <c r="C73" i="46" l="1"/>
  <c r="C45" i="46"/>
  <c r="G69" i="45"/>
  <c r="C23" i="43"/>
  <c r="C45" i="43" s="1"/>
  <c r="C45" i="45" l="1"/>
  <c r="C44" i="45"/>
  <c r="C43" i="45"/>
  <c r="C42" i="45"/>
  <c r="C41" i="45"/>
  <c r="C40" i="45"/>
  <c r="C39" i="45"/>
  <c r="C38" i="45"/>
  <c r="C37" i="45"/>
  <c r="C36" i="45"/>
  <c r="C35" i="45"/>
  <c r="C34" i="45"/>
  <c r="C33" i="45"/>
  <c r="C32" i="45"/>
  <c r="C31" i="45"/>
  <c r="C30" i="45"/>
  <c r="C29" i="45"/>
  <c r="G69" i="1" l="1"/>
  <c r="G68" i="1"/>
  <c r="G67" i="1"/>
  <c r="G66" i="1"/>
  <c r="J65" i="1" l="1"/>
  <c r="I65" i="1"/>
  <c r="H65" i="1"/>
  <c r="J64" i="1" l="1"/>
  <c r="I64" i="1"/>
  <c r="H64" i="1"/>
  <c r="J63" i="1"/>
  <c r="I63" i="1"/>
  <c r="H63" i="1"/>
  <c r="G49" i="1" l="1"/>
  <c r="H49" i="1"/>
  <c r="I49" i="1"/>
  <c r="J49" i="1"/>
  <c r="C29" i="28" l="1"/>
  <c r="C30" i="28"/>
  <c r="C31" i="28"/>
  <c r="C32" i="28"/>
  <c r="C33" i="28"/>
  <c r="C34" i="28"/>
  <c r="C35" i="28"/>
  <c r="C36" i="28"/>
  <c r="C37" i="28"/>
  <c r="C38" i="28"/>
  <c r="C39" i="28"/>
  <c r="C40" i="28"/>
  <c r="C41" i="28"/>
  <c r="C42" i="28"/>
  <c r="C43" i="28"/>
  <c r="C28" i="28"/>
  <c r="C29" i="2"/>
  <c r="C30" i="2"/>
  <c r="C31" i="2"/>
  <c r="C32" i="2"/>
  <c r="C33" i="2"/>
  <c r="C34" i="2"/>
  <c r="C35" i="2"/>
  <c r="C36" i="2"/>
  <c r="C37" i="2"/>
  <c r="C38" i="2"/>
  <c r="C39" i="2"/>
  <c r="C40" i="2"/>
  <c r="C41" i="2"/>
  <c r="C42" i="2"/>
  <c r="C43" i="2"/>
  <c r="C44" i="2"/>
  <c r="C28" i="2"/>
  <c r="C29" i="38"/>
  <c r="C30" i="38"/>
  <c r="C31" i="38"/>
  <c r="C32" i="38"/>
  <c r="C33" i="38"/>
  <c r="C34" i="38"/>
  <c r="C35" i="38"/>
  <c r="C36" i="38"/>
  <c r="C37" i="38"/>
  <c r="C38" i="38"/>
  <c r="C39" i="38"/>
  <c r="C40" i="38"/>
  <c r="C41" i="38"/>
  <c r="C42" i="38"/>
  <c r="C43" i="38"/>
  <c r="C44" i="38"/>
  <c r="C28" i="38"/>
  <c r="C29" i="25"/>
  <c r="C30" i="25"/>
  <c r="C31" i="25"/>
  <c r="C32" i="25"/>
  <c r="C33" i="25"/>
  <c r="C34" i="25"/>
  <c r="C35" i="25"/>
  <c r="C36" i="25"/>
  <c r="C37" i="25"/>
  <c r="C38" i="25"/>
  <c r="C39" i="25"/>
  <c r="C40" i="25"/>
  <c r="C41" i="25"/>
  <c r="C42" i="25"/>
  <c r="C43" i="25"/>
  <c r="C44" i="25"/>
  <c r="C28" i="25"/>
  <c r="C29" i="23"/>
  <c r="C30" i="23"/>
  <c r="C31" i="23"/>
  <c r="C32" i="23"/>
  <c r="C33" i="23"/>
  <c r="C34" i="23"/>
  <c r="C35" i="23"/>
  <c r="C36" i="23"/>
  <c r="C37" i="23"/>
  <c r="C38" i="23"/>
  <c r="C39" i="23"/>
  <c r="C40" i="23"/>
  <c r="C41" i="23"/>
  <c r="C42" i="23"/>
  <c r="C43" i="23"/>
  <c r="C44" i="23"/>
  <c r="C28" i="23"/>
  <c r="C29" i="31"/>
  <c r="C30" i="31"/>
  <c r="C31" i="31"/>
  <c r="C32" i="31"/>
  <c r="C33" i="31"/>
  <c r="C34" i="31"/>
  <c r="C35" i="31"/>
  <c r="C36" i="31"/>
  <c r="C37" i="31"/>
  <c r="C38" i="31"/>
  <c r="C39" i="31"/>
  <c r="C40" i="31"/>
  <c r="C41" i="31"/>
  <c r="C42" i="31"/>
  <c r="C43" i="31"/>
  <c r="C44" i="31"/>
  <c r="C28" i="31"/>
  <c r="C45" i="38" l="1"/>
  <c r="C45" i="31"/>
  <c r="C45" i="25"/>
  <c r="C45" i="23"/>
  <c r="J62" i="1"/>
  <c r="I62" i="1"/>
  <c r="H62" i="1"/>
  <c r="C45" i="2"/>
  <c r="J61" i="1" l="1"/>
  <c r="I61" i="1"/>
  <c r="H61" i="1"/>
  <c r="G65" i="1" l="1"/>
  <c r="J60" i="1" l="1"/>
  <c r="I60" i="1"/>
  <c r="H60" i="1"/>
  <c r="G64" i="1" l="1"/>
  <c r="J59" i="1" l="1"/>
  <c r="I59" i="1" l="1"/>
  <c r="H59" i="1"/>
  <c r="G63" i="1" l="1"/>
  <c r="J58" i="1" l="1"/>
  <c r="I58" i="1"/>
  <c r="H58" i="1"/>
  <c r="G62" i="1" l="1"/>
  <c r="J57" i="1"/>
  <c r="I57" i="1"/>
  <c r="H57" i="1"/>
  <c r="G61" i="1" l="1"/>
  <c r="J56" i="1"/>
  <c r="I56" i="1"/>
  <c r="H56" i="1"/>
  <c r="G60" i="1" l="1"/>
  <c r="J55" i="1"/>
  <c r="I55" i="1"/>
  <c r="H55" i="1"/>
  <c r="G59" i="1" l="1"/>
  <c r="J54" i="1" l="1"/>
  <c r="I54" i="1"/>
  <c r="H54" i="1"/>
  <c r="G58" i="1" l="1"/>
  <c r="J53" i="1"/>
  <c r="I53" i="1"/>
  <c r="H53" i="1"/>
  <c r="G57" i="1" l="1"/>
  <c r="J52" i="1"/>
  <c r="I52" i="1"/>
  <c r="H52" i="1"/>
  <c r="J51" i="1"/>
  <c r="I51" i="1"/>
  <c r="H51" i="1"/>
  <c r="J50" i="1"/>
  <c r="I50" i="1"/>
  <c r="H50" i="1"/>
  <c r="G48" i="1"/>
  <c r="H48" i="1"/>
  <c r="I48" i="1"/>
  <c r="J48" i="1"/>
  <c r="J47" i="1"/>
  <c r="I47" i="1"/>
  <c r="H47" i="1"/>
  <c r="G47" i="1"/>
  <c r="J46" i="1"/>
  <c r="I46" i="1"/>
  <c r="H46" i="1"/>
  <c r="G46" i="1"/>
  <c r="J45" i="1"/>
  <c r="I45" i="1"/>
  <c r="H45" i="1"/>
  <c r="G45" i="1"/>
  <c r="J44" i="1"/>
  <c r="I44" i="1"/>
  <c r="H44" i="1"/>
  <c r="G44" i="1"/>
  <c r="J43" i="1"/>
  <c r="I43" i="1"/>
  <c r="H43" i="1"/>
  <c r="G43" i="1"/>
  <c r="J42" i="1"/>
  <c r="I42" i="1"/>
  <c r="H42" i="1"/>
  <c r="G42" i="1"/>
  <c r="J41" i="1"/>
  <c r="I41" i="1"/>
  <c r="H41" i="1"/>
  <c r="G41" i="1"/>
  <c r="J40" i="1"/>
  <c r="I40" i="1"/>
  <c r="H40" i="1"/>
  <c r="G40" i="1"/>
  <c r="G33" i="1"/>
  <c r="J39" i="1"/>
  <c r="I39" i="1"/>
  <c r="H39" i="1"/>
  <c r="G39" i="1"/>
  <c r="J38" i="1"/>
  <c r="I38" i="1"/>
  <c r="H38" i="1"/>
  <c r="G38" i="1"/>
  <c r="J37" i="1"/>
  <c r="I37" i="1"/>
  <c r="H37" i="1"/>
  <c r="G37" i="1"/>
  <c r="J36" i="1"/>
  <c r="I36" i="1"/>
  <c r="H36" i="1"/>
  <c r="G36" i="1"/>
  <c r="J35" i="1"/>
  <c r="I35" i="1"/>
  <c r="H35" i="1"/>
  <c r="G35" i="1"/>
  <c r="J34" i="1"/>
  <c r="I34" i="1"/>
  <c r="H34" i="1"/>
  <c r="G34" i="1"/>
  <c r="J33" i="1"/>
  <c r="I33" i="1"/>
  <c r="H33" i="1"/>
  <c r="J32" i="1"/>
  <c r="I32" i="1"/>
  <c r="H32" i="1"/>
  <c r="G32" i="1"/>
  <c r="J31" i="1"/>
  <c r="I31" i="1"/>
  <c r="H31" i="1"/>
  <c r="G31" i="1"/>
  <c r="J30" i="1"/>
  <c r="I30" i="1"/>
  <c r="H30" i="1"/>
  <c r="G30" i="1"/>
  <c r="J29" i="1"/>
  <c r="I29" i="1"/>
  <c r="H29" i="1"/>
  <c r="G29" i="1"/>
  <c r="J28" i="1"/>
  <c r="I28" i="1"/>
  <c r="H28" i="1"/>
  <c r="G28" i="1"/>
  <c r="J27" i="1"/>
  <c r="I27" i="1"/>
  <c r="H27" i="1"/>
  <c r="G27" i="1"/>
  <c r="J26" i="1"/>
  <c r="I26" i="1"/>
  <c r="H26" i="1"/>
  <c r="G26" i="1"/>
  <c r="J11" i="1"/>
  <c r="J12" i="1"/>
  <c r="J13" i="1"/>
  <c r="J10" i="1"/>
  <c r="I11" i="1"/>
  <c r="I12" i="1"/>
  <c r="I13" i="1"/>
  <c r="I10" i="1"/>
  <c r="H11" i="1"/>
  <c r="H12" i="1"/>
  <c r="H13" i="1"/>
  <c r="H10" i="1"/>
  <c r="G11" i="1"/>
  <c r="G12" i="1"/>
  <c r="G13" i="1"/>
  <c r="G10" i="1"/>
  <c r="J25" i="1"/>
  <c r="I25" i="1"/>
  <c r="H25" i="1"/>
  <c r="G25" i="1"/>
  <c r="J24" i="1"/>
  <c r="I24" i="1"/>
  <c r="H24" i="1"/>
  <c r="G24" i="1"/>
  <c r="J23" i="1"/>
  <c r="I23" i="1"/>
  <c r="H23" i="1"/>
  <c r="G23" i="1"/>
  <c r="J22" i="1"/>
  <c r="I22" i="1"/>
  <c r="H22" i="1"/>
  <c r="G22" i="1"/>
  <c r="J21" i="1"/>
  <c r="I21" i="1"/>
  <c r="H21" i="1"/>
  <c r="G21" i="1"/>
  <c r="J20" i="1"/>
  <c r="I20" i="1"/>
  <c r="H20" i="1"/>
  <c r="G20" i="1"/>
  <c r="J19" i="1"/>
  <c r="I19" i="1"/>
  <c r="H19" i="1"/>
  <c r="G19" i="1"/>
  <c r="J18" i="1"/>
  <c r="I18" i="1"/>
  <c r="H18" i="1"/>
  <c r="G18" i="1"/>
  <c r="J17" i="1"/>
  <c r="J16" i="1"/>
  <c r="I17" i="1"/>
  <c r="I16" i="1"/>
  <c r="H17" i="1"/>
  <c r="H16" i="1"/>
  <c r="G16" i="1"/>
  <c r="G17" i="1"/>
  <c r="J14" i="1"/>
  <c r="I14" i="1"/>
  <c r="G14" i="1"/>
  <c r="H14" i="1"/>
  <c r="J15" i="1"/>
  <c r="I15" i="1"/>
  <c r="H15" i="1"/>
  <c r="G15" i="1"/>
  <c r="G50" i="1" l="1"/>
  <c r="G54" i="1"/>
  <c r="G53" i="1"/>
  <c r="G52" i="1" l="1"/>
  <c r="G56" i="1"/>
  <c r="G51" i="1"/>
  <c r="G5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Maria del Mar Ruiz Berges</author>
  </authors>
  <commentList>
    <comment ref="J34" authorId="0" shapeId="0" xr:uid="{00000000-0006-0000-0100-000001000000}">
      <text>
        <r>
          <rPr>
            <sz val="9"/>
            <color indexed="81"/>
            <rFont val="Tahoma"/>
            <family val="2"/>
          </rPr>
          <t>“</t>
        </r>
        <r>
          <rPr>
            <sz val="8"/>
            <color indexed="81"/>
            <rFont val="Verdana"/>
            <family val="2"/>
          </rPr>
          <t>Las sentencias del TJUE de 14 de marzo de 2013 y la posterior del TS de 9 de mayo sobre la cláusula suelo, unidas a las reformas normativas producidas como consecuencia de las mismas  (Ley 1/2013, de 14 de mayo, reformada por la Ley 8/2013 de 26 de junio) han provocado un aumento significativo de los procedimientos derivados de acciones relacionadas con condiciones generales de la contratación, ya que la declaración de nulidad de las cláusulas abusivas de las hipotecas es una competencia que queda exclusivamente reservada a los juzgados de lo mercantil.</t>
        </r>
      </text>
    </comment>
  </commentList>
</comments>
</file>

<file path=xl/sharedStrings.xml><?xml version="1.0" encoding="utf-8"?>
<sst xmlns="http://schemas.openxmlformats.org/spreadsheetml/2006/main" count="698" uniqueCount="192">
  <si>
    <t>07-T1</t>
  </si>
  <si>
    <t>07-T2</t>
  </si>
  <si>
    <t>07-T3</t>
  </si>
  <si>
    <t>07-T4</t>
  </si>
  <si>
    <t>08-T1</t>
  </si>
  <si>
    <t>08-T2</t>
  </si>
  <si>
    <t>08-T3</t>
  </si>
  <si>
    <t>Evolución Concursos</t>
  </si>
  <si>
    <t>CANARIAS</t>
  </si>
  <si>
    <t>CANTABRIA</t>
  </si>
  <si>
    <t>GALICIA</t>
  </si>
  <si>
    <t>LA RIOJA</t>
  </si>
  <si>
    <t>La evoluciones estan calculadas respecto al mismo trimestre del año anterior</t>
  </si>
  <si>
    <t>Se contabilizan los asuntos ingresados (sin incluirse los reabiertos)</t>
  </si>
  <si>
    <t>Resumen</t>
  </si>
  <si>
    <t>EXTREMADURA</t>
  </si>
  <si>
    <t>TOTAL</t>
  </si>
  <si>
    <t>Concursos</t>
  </si>
  <si>
    <t>CATALUÑA</t>
  </si>
  <si>
    <t>08-T4</t>
  </si>
  <si>
    <t>09-T1</t>
  </si>
  <si>
    <t>09-T2</t>
  </si>
  <si>
    <t>09-T3</t>
  </si>
  <si>
    <t>09-T4</t>
  </si>
  <si>
    <t>10-T1</t>
  </si>
  <si>
    <t>10-T2</t>
  </si>
  <si>
    <t>ILLES BALEARS</t>
  </si>
  <si>
    <t>COMUNITAT VALENCIANA</t>
  </si>
  <si>
    <t>CASTILLA - LA MANCHA</t>
  </si>
  <si>
    <t>PAÍS VASCO</t>
  </si>
  <si>
    <t>ANDALUCÍA</t>
  </si>
  <si>
    <t>ARAGÓN</t>
  </si>
  <si>
    <t>CASTILLA Y LEÓN</t>
  </si>
  <si>
    <t>10-T3</t>
  </si>
  <si>
    <t>10-T4</t>
  </si>
  <si>
    <t>11-T1</t>
  </si>
  <si>
    <t>11-T2</t>
  </si>
  <si>
    <t>11-T3</t>
  </si>
  <si>
    <t>Definiciones y conceptos</t>
  </si>
  <si>
    <t xml:space="preserve">Comprende aquellos procedimientos que, declarados y tramitados en los Juzgados de lo Mercantil, procede su apertura para cualquier deudor, sea persona natural o jurídica, que no pueda cumplir regularmente sus obligaciones exigibles. Se incluyen tanto los concursos ordinarios, como los abreviados, así como los voluntarios y  necesarios. Las entidades que integran la organización territorial del Estado, los organismos públicos y demás entes de derecho público no pueden ser declaradas en concurso </t>
  </si>
  <si>
    <t>11-T4</t>
  </si>
  <si>
    <t>12-T1</t>
  </si>
  <si>
    <t>Concursos declarados por TSJ</t>
  </si>
  <si>
    <t>Concursos. Fase de convenio por TSJ</t>
  </si>
  <si>
    <t>Concursos. Liquidación por TSJ</t>
  </si>
  <si>
    <t>Incidentes Laborales y ERE's</t>
  </si>
  <si>
    <t>Incidentes ordinarios</t>
  </si>
  <si>
    <t>Evolución Incidentes ordinarios</t>
  </si>
  <si>
    <t>Materia no concursal</t>
  </si>
  <si>
    <t>Concursos Presentados</t>
  </si>
  <si>
    <t>Número total de solicitudes de concurso presentadas ante los Juzgados de lo Mercantil por el deudor, sea persona natural o jurídica, y por cualquiera de sus acreedores.</t>
  </si>
  <si>
    <t>Se recogen todos los autos judiciales dictados por los Juzgados de lo Mercantil dentro de un procedimiento concursal, que abren la fase común de tramitación del concurso y determinan, entre otras situaciones jurídicas, el carácter necesario o voluntario del concurso y los efectos sobre las facultades de administración y disposición del deudor respecto de su patrimonio.</t>
  </si>
  <si>
    <t>Fase de Convenio</t>
  </si>
  <si>
    <t>El convenio es un acuerdo único entre el concursado y los acreedores para una redución o aplazamiento de los créditos. La fase de convenio se apertura por el Juez de lo Mercantil mediante auto, cuando el concursado no hubiera solicitado la liquidación y no hubiera sido aprobada ni mantenida una propuesta anticipada de convenio.</t>
  </si>
  <si>
    <t>Fase de Liquidación</t>
  </si>
  <si>
    <t>La liquidación es una de las soluciones del concurso, junto al convenio, previstas por la ley. La liquidación puede pedirse por el deudor, el acreedor o bien aperturarse de oficio. El inicio de la fase de liquidación se acordará por el Juez de lo Mercantil mediante resolución judicial.</t>
  </si>
  <si>
    <t>Acrónimo de Expediente de Regulación de Empleo. Es un procedimiento de modificación sustancial de las condiciones de trabajo de carácter colectivo, que una vez declarado el concurso, se tramita ante el juez del concurso por las reglas establecidas en el artículo 64 de la Ley Concursal.</t>
  </si>
  <si>
    <t xml:space="preserve">Concursos declarados concluidos art. 176 bis 4 LC </t>
  </si>
  <si>
    <t>El artículo 176 bis 4 de la Ley Concursal posibilita la conclusión del concurso en el mismo auto de su declaración, cuando el juez aprecia de manera evidente que el patrimonio del concursado no puede satisfacer los créditos contra la masa del procedimiento, ni se preveen acciones de reintegración, impugnación o de responsabilidad de terceros.</t>
  </si>
  <si>
    <t>12-T2</t>
  </si>
  <si>
    <t>12-T3</t>
  </si>
  <si>
    <t>12-T4</t>
  </si>
  <si>
    <t>13-T1</t>
  </si>
  <si>
    <t>13-T2</t>
  </si>
  <si>
    <t>13-T3</t>
  </si>
  <si>
    <t>13-T4</t>
  </si>
  <si>
    <t>14-T1</t>
  </si>
  <si>
    <t>14-T2</t>
  </si>
  <si>
    <t>Evolución Materia no concursal</t>
  </si>
  <si>
    <t>Evolución Incidentes Laborales y ERE's</t>
  </si>
  <si>
    <t>14-T3</t>
  </si>
  <si>
    <t>14-T4</t>
  </si>
  <si>
    <t>15-T1</t>
  </si>
  <si>
    <t>15-T2</t>
  </si>
  <si>
    <t>15-T3</t>
  </si>
  <si>
    <t>15-T4</t>
  </si>
  <si>
    <t>16-T1</t>
  </si>
  <si>
    <t>16-T2</t>
  </si>
  <si>
    <t>La modificacion de la Ley Organica del Poder Judicial de 21 de julio de 2015 (BOE de 22-7-2015), que entró en vigor el 1 de octubre</t>
  </si>
  <si>
    <t>atribuye la competencia de los concursos de persona natural que no sean empresarios a los juzgados de primera instancia</t>
  </si>
  <si>
    <t>16-T3</t>
  </si>
  <si>
    <t>16-T4</t>
  </si>
  <si>
    <t>17-T1</t>
  </si>
  <si>
    <t>17-T2</t>
  </si>
  <si>
    <t>17-T3</t>
  </si>
  <si>
    <t>17-T4</t>
  </si>
  <si>
    <t>18-T1</t>
  </si>
  <si>
    <t>18-T2</t>
  </si>
  <si>
    <t>18-T3</t>
  </si>
  <si>
    <t>E.R.E.</t>
  </si>
  <si>
    <t>Concursos Declarados</t>
  </si>
  <si>
    <t>18-T4</t>
  </si>
  <si>
    <t>19-T1</t>
  </si>
  <si>
    <t>Concursos consecutivos</t>
  </si>
  <si>
    <t>Son los concursos que afectan a personas físicas, empresarios o no, en situación de insolvencia y a personas jurídicas, con un pasivo inferior a cinco millones de euros, bienes y derechos con un valor inferior a cinco millones de euros, y menos de 50 acreedores. Tanto unas como otras, además, deben haber intentado y no conseguido aprobar un acuerdo extrajudicial de pagos, una vez iniciado el procedimiento; o, una vez aprobado éste, que el deudor no haya capaz de cumplirlo.</t>
  </si>
  <si>
    <t>19-T2</t>
  </si>
  <si>
    <t>19-T3</t>
  </si>
  <si>
    <t>19-T4</t>
  </si>
  <si>
    <t>ASTURIAS, PRINCIPADO</t>
  </si>
  <si>
    <t>MADRID, COMUNIDAD</t>
  </si>
  <si>
    <t>MURCIA, REGIÓN</t>
  </si>
  <si>
    <t>NAVARRA, COM. FORAL</t>
  </si>
  <si>
    <t>20-T1</t>
  </si>
  <si>
    <t>20-T2</t>
  </si>
  <si>
    <t>Consecutivos consecutivos declarados por TSJ</t>
  </si>
  <si>
    <t>Concursos. Expedientes del art. 169 TRLC (E.R.E´s) por TSJ</t>
  </si>
  <si>
    <t>20-T3</t>
  </si>
  <si>
    <t>20-T4</t>
  </si>
  <si>
    <t>21-T1</t>
  </si>
  <si>
    <t>Total concursos presentados por TSJ</t>
  </si>
  <si>
    <t xml:space="preserve">Total concursos presentados en J. Mercantil </t>
  </si>
  <si>
    <t>Concursos declarados</t>
  </si>
  <si>
    <t>Concursos fase convenio</t>
  </si>
  <si>
    <t>Concursos liquidacion</t>
  </si>
  <si>
    <t>Expedientes art. 169 TRLC (EREs)</t>
  </si>
  <si>
    <t>Concursos consecutivos declarados</t>
  </si>
  <si>
    <t>A CORUÑA</t>
  </si>
  <si>
    <t>ALBACETE</t>
  </si>
  <si>
    <t>ALICANTE</t>
  </si>
  <si>
    <t>ALMERIA</t>
  </si>
  <si>
    <t>ARABA/ALAVA</t>
  </si>
  <si>
    <t>ASTURIAS</t>
  </si>
  <si>
    <t>AVILA</t>
  </si>
  <si>
    <t>BADAJOZ</t>
  </si>
  <si>
    <t>BARCELONA</t>
  </si>
  <si>
    <t>BIZKAIA</t>
  </si>
  <si>
    <t>BURGOS</t>
  </si>
  <si>
    <t>CACERES</t>
  </si>
  <si>
    <t>CADIZ</t>
  </si>
  <si>
    <t>CASTELLON</t>
  </si>
  <si>
    <t>CIUDAD REAL</t>
  </si>
  <si>
    <t>CORDOBA</t>
  </si>
  <si>
    <t>CUENCA</t>
  </si>
  <si>
    <t>GIPUZKOA</t>
  </si>
  <si>
    <t>GIRONA</t>
  </si>
  <si>
    <t>GRANADA</t>
  </si>
  <si>
    <t>GUADALAJARA</t>
  </si>
  <si>
    <t>HUELVA</t>
  </si>
  <si>
    <t>HUESCA</t>
  </si>
  <si>
    <t>JAEN</t>
  </si>
  <si>
    <t>LAS PALMAS</t>
  </si>
  <si>
    <t>LEON</t>
  </si>
  <si>
    <t>LLEIDA</t>
  </si>
  <si>
    <t>LUGO</t>
  </si>
  <si>
    <t>MADRID</t>
  </si>
  <si>
    <t>MALAGA</t>
  </si>
  <si>
    <t>MURCIA</t>
  </si>
  <si>
    <t>NAVARRA</t>
  </si>
  <si>
    <t>OURENSE</t>
  </si>
  <si>
    <t>PALENCIA</t>
  </si>
  <si>
    <t>PONTEVEDRA</t>
  </si>
  <si>
    <t>SALAMANCA</t>
  </si>
  <si>
    <t>SANTA CRUZ DE TENERIFE</t>
  </si>
  <si>
    <t>SEGOVIA</t>
  </si>
  <si>
    <t>SEVILLA</t>
  </si>
  <si>
    <t>SORIA</t>
  </si>
  <si>
    <t>TARRAGONA</t>
  </si>
  <si>
    <t>TERUEL</t>
  </si>
  <si>
    <t>TOLEDO</t>
  </si>
  <si>
    <t>VALENCIA</t>
  </si>
  <si>
    <t>VALLADOLID</t>
  </si>
  <si>
    <t>ZAMORA</t>
  </si>
  <si>
    <t>ZARAGOZA</t>
  </si>
  <si>
    <t>Concursos presentados  personas juridicas</t>
  </si>
  <si>
    <t>Datos provinciales</t>
  </si>
  <si>
    <t>21-T2</t>
  </si>
  <si>
    <t>21-T3</t>
  </si>
  <si>
    <t>21-T4</t>
  </si>
  <si>
    <t>22-T1</t>
  </si>
  <si>
    <t>Concursos presentados por TSJ. Personas jurídicas</t>
  </si>
  <si>
    <t>CASTILLA - LEÓN</t>
  </si>
  <si>
    <t>C. VALENCIANA</t>
  </si>
  <si>
    <t>22-T2</t>
  </si>
  <si>
    <t>22-T3</t>
  </si>
  <si>
    <t>Concursos presentados por TSJ. Personas naturales empresarios</t>
  </si>
  <si>
    <t>Concursos presentados por TSJ. Personas naturales no empresarios</t>
  </si>
  <si>
    <t>Concursos presentados  personas naturales empresarios</t>
  </si>
  <si>
    <t>Concursos presentados  personas naturales no empresarios</t>
  </si>
  <si>
    <t>22-T4</t>
  </si>
  <si>
    <t>23-T1</t>
  </si>
  <si>
    <t>Evolución  23-T1</t>
  </si>
  <si>
    <t>23--T1</t>
  </si>
  <si>
    <t>Evolución 23-T1</t>
  </si>
  <si>
    <t>23-T2</t>
  </si>
  <si>
    <t>Evolución  23-T2</t>
  </si>
  <si>
    <t>Evolución 23-T2</t>
  </si>
  <si>
    <t>23-T3</t>
  </si>
  <si>
    <t>Evolución  23-T3</t>
  </si>
  <si>
    <t>Evolución 23-T3</t>
  </si>
  <si>
    <t>23-T4</t>
  </si>
  <si>
    <t>Evolución  23-T4</t>
  </si>
  <si>
    <t>Evolución 23-T4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</si>
</sst>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
  </numFmts>
  <fonts count="43" x14ac:knownFonts="1">
    <font>
      <sz val="10"/>
      <name val="Arial"/>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b/>
      <u/>
      <sz val="12"/>
      <color indexed="12"/>
      <name val="Arial"/>
      <family val="2"/>
    </font>
    <font>
      <sz val="10"/>
      <name val="Arial"/>
      <family val="2"/>
    </font>
    <font>
      <sz val="8"/>
      <name val="Arial"/>
      <family val="2"/>
    </font>
    <font>
      <sz val="9"/>
      <color indexed="81"/>
      <name val="Tahoma"/>
      <family val="2"/>
    </font>
    <font>
      <sz val="8"/>
      <color indexed="81"/>
      <name val="Verdana"/>
      <family val="2"/>
    </font>
    <font>
      <sz val="10"/>
      <name val="Arial"/>
      <family val="2"/>
    </font>
    <font>
      <sz val="8"/>
      <name val="MS Sans Serif"/>
      <family val="2"/>
    </font>
    <font>
      <sz val="10"/>
      <name val="Arial"/>
      <family val="2"/>
    </font>
    <font>
      <sz val="11"/>
      <color theme="1"/>
      <name val="Verdana"/>
      <family val="2"/>
      <scheme val="minor"/>
    </font>
    <font>
      <b/>
      <sz val="12"/>
      <color indexed="18"/>
      <name val="Verdana"/>
      <family val="2"/>
      <scheme val="major"/>
    </font>
    <font>
      <sz val="12"/>
      <name val="Verdana"/>
      <family val="2"/>
      <scheme val="major"/>
    </font>
    <font>
      <sz val="10"/>
      <name val="Verdana"/>
      <family val="2"/>
      <scheme val="major"/>
    </font>
    <font>
      <sz val="11"/>
      <name val="Verdana"/>
      <family val="2"/>
      <scheme val="major"/>
    </font>
    <font>
      <sz val="10"/>
      <color indexed="18"/>
      <name val="Verdana"/>
      <family val="2"/>
      <scheme val="major"/>
    </font>
    <font>
      <sz val="12"/>
      <color indexed="18"/>
      <name val="Verdana"/>
      <family val="2"/>
      <scheme val="major"/>
    </font>
    <font>
      <b/>
      <sz val="11"/>
      <color indexed="18"/>
      <name val="Verdana"/>
      <family val="2"/>
      <scheme val="major"/>
    </font>
    <font>
      <sz val="11"/>
      <color indexed="18"/>
      <name val="Verdana"/>
      <family val="2"/>
      <scheme val="major"/>
    </font>
    <font>
      <b/>
      <sz val="14"/>
      <name val="Verdana"/>
      <family val="2"/>
      <scheme val="major"/>
    </font>
    <font>
      <sz val="14"/>
      <name val="Verdana"/>
      <family val="2"/>
      <scheme val="major"/>
    </font>
    <font>
      <b/>
      <i/>
      <sz val="14"/>
      <name val="Verdana"/>
      <family val="2"/>
      <scheme val="major"/>
    </font>
    <font>
      <b/>
      <u/>
      <sz val="12"/>
      <color indexed="12"/>
      <name val="Verdana"/>
      <family val="2"/>
      <scheme val="major"/>
    </font>
    <font>
      <b/>
      <i/>
      <sz val="10"/>
      <name val="Verdana"/>
      <family val="2"/>
      <scheme val="major"/>
    </font>
    <font>
      <sz val="10"/>
      <name val="Verdana"/>
      <family val="2"/>
      <scheme val="minor"/>
    </font>
    <font>
      <i/>
      <sz val="10"/>
      <name val="Verdana"/>
      <family val="2"/>
      <scheme val="major"/>
    </font>
    <font>
      <sz val="9"/>
      <name val="Verdana"/>
      <family val="2"/>
      <scheme val="major"/>
    </font>
    <font>
      <sz val="7"/>
      <color theme="0" tint="-0.499984740745262"/>
      <name val="Verdana"/>
      <family val="2"/>
      <scheme val="major"/>
    </font>
    <font>
      <sz val="10"/>
      <color theme="0" tint="-0.499984740745262"/>
      <name val="Verdana"/>
      <family val="2"/>
      <scheme val="major"/>
    </font>
    <font>
      <b/>
      <sz val="11"/>
      <color theme="4"/>
      <name val="Verdana"/>
      <family val="2"/>
    </font>
    <font>
      <b/>
      <sz val="10"/>
      <color theme="0"/>
      <name val="Verdana"/>
      <family val="2"/>
    </font>
    <font>
      <sz val="10"/>
      <color theme="1"/>
      <name val="Verdana"/>
      <family val="2"/>
    </font>
    <font>
      <sz val="10"/>
      <color rgb="FFFF0000"/>
      <name val="Verdana"/>
      <family val="2"/>
    </font>
    <font>
      <b/>
      <sz val="12"/>
      <color theme="0"/>
      <name val="Verdana"/>
      <family val="2"/>
    </font>
    <font>
      <b/>
      <sz val="11"/>
      <color theme="0"/>
      <name val="Verdana"/>
      <family val="2"/>
    </font>
    <font>
      <sz val="10"/>
      <name val="Verdana"/>
      <family val="2"/>
    </font>
    <font>
      <sz val="10"/>
      <color rgb="FFFF0000"/>
      <name val="Verdana"/>
      <family val="2"/>
      <scheme val="major"/>
    </font>
    <font>
      <sz val="11"/>
      <color indexed="8"/>
      <name val="Verdana"/>
      <family val="2"/>
      <scheme val="minor"/>
    </font>
  </fonts>
  <fills count="5">
    <fill>
      <patternFill patternType="none"/>
    </fill>
    <fill>
      <patternFill patternType="gray125"/>
    </fill>
    <fill>
      <patternFill patternType="solid">
        <fgColor theme="4"/>
        <bgColor indexed="64"/>
      </patternFill>
    </fill>
    <fill>
      <patternFill patternType="solid">
        <fgColor theme="4" tint="0.39997558519241921"/>
        <bgColor indexed="64"/>
      </patternFill>
    </fill>
    <fill>
      <patternFill patternType="solid">
        <fgColor theme="4" tint="0.79998168889431442"/>
        <bgColor indexed="64"/>
      </patternFill>
    </fill>
  </fills>
  <borders count="14">
    <border>
      <left/>
      <right/>
      <top/>
      <bottom/>
      <diagonal/>
    </border>
    <border>
      <left/>
      <right/>
      <top/>
      <bottom style="medium">
        <color indexed="64"/>
      </bottom>
      <diagonal/>
    </border>
    <border>
      <left/>
      <right/>
      <top/>
      <bottom style="thin">
        <color theme="0"/>
      </bottom>
      <diagonal/>
    </border>
    <border>
      <left/>
      <right/>
      <top/>
      <bottom style="medium">
        <color theme="4" tint="0.79995117038483843"/>
      </bottom>
      <diagonal/>
    </border>
    <border>
      <left/>
      <right/>
      <top/>
      <bottom style="medium">
        <color theme="4" tint="0.79998168889431442"/>
      </bottom>
      <diagonal/>
    </border>
    <border>
      <left/>
      <right/>
      <top/>
      <bottom style="medium">
        <color theme="4"/>
      </bottom>
      <diagonal/>
    </border>
    <border>
      <left style="thick">
        <color theme="4"/>
      </left>
      <right style="medium">
        <color theme="0"/>
      </right>
      <top style="thick">
        <color theme="4"/>
      </top>
      <bottom style="thick">
        <color theme="4"/>
      </bottom>
      <diagonal/>
    </border>
    <border>
      <left/>
      <right style="thick">
        <color theme="4"/>
      </right>
      <top style="thick">
        <color theme="4"/>
      </top>
      <bottom style="thick">
        <color theme="4"/>
      </bottom>
      <diagonal/>
    </border>
    <border>
      <left style="thick">
        <color theme="4"/>
      </left>
      <right style="medium">
        <color theme="0"/>
      </right>
      <top style="thick">
        <color theme="4"/>
      </top>
      <bottom/>
      <diagonal/>
    </border>
    <border>
      <left/>
      <right style="thick">
        <color theme="4"/>
      </right>
      <top style="thick">
        <color theme="4"/>
      </top>
      <bottom/>
      <diagonal/>
    </border>
    <border>
      <left style="thick">
        <color theme="4"/>
      </left>
      <right style="medium">
        <color theme="0"/>
      </right>
      <top/>
      <bottom/>
      <diagonal/>
    </border>
    <border>
      <left/>
      <right style="thick">
        <color theme="4"/>
      </right>
      <top/>
      <bottom/>
      <diagonal/>
    </border>
    <border>
      <left/>
      <right style="thin">
        <color theme="0"/>
      </right>
      <top/>
      <bottom style="thin">
        <color theme="0"/>
      </bottom>
      <diagonal/>
    </border>
    <border>
      <left/>
      <right/>
      <top style="medium">
        <color theme="4"/>
      </top>
      <bottom style="medium">
        <color theme="4"/>
      </bottom>
      <diagonal/>
    </border>
  </borders>
  <cellStyleXfs count="398">
    <xf numFmtId="0" fontId="0" fillId="0" borderId="0"/>
    <xf numFmtId="0" fontId="7"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15" fillId="0" borderId="0"/>
    <xf numFmtId="0" fontId="13" fillId="0" borderId="0"/>
    <xf numFmtId="0" fontId="8" fillId="0" borderId="0"/>
    <xf numFmtId="0" fontId="8" fillId="0" borderId="0"/>
    <xf numFmtId="0" fontId="8" fillId="0" borderId="0"/>
    <xf numFmtId="0" fontId="8" fillId="0" borderId="0"/>
    <xf numFmtId="0" fontId="15"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5" fillId="0" borderId="0"/>
    <xf numFmtId="0" fontId="8" fillId="0" borderId="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12"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12"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12"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14"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6" fillId="0" borderId="0"/>
    <xf numFmtId="0" fontId="8" fillId="0" borderId="0"/>
    <xf numFmtId="0" fontId="7" fillId="0" borderId="0" applyNumberFormat="0" applyFill="0" applyBorder="0" applyAlignment="0" applyProtection="0">
      <alignment vertical="top"/>
      <protection locked="0"/>
    </xf>
    <xf numFmtId="0" fontId="6" fillId="0" borderId="0"/>
    <xf numFmtId="0" fontId="6" fillId="0" borderId="0"/>
    <xf numFmtId="0" fontId="6" fillId="0" borderId="0"/>
    <xf numFmtId="9" fontId="8" fillId="0" borderId="0" applyFont="0" applyFill="0" applyBorder="0" applyAlignment="0" applyProtection="0"/>
    <xf numFmtId="0" fontId="6" fillId="0" borderId="0"/>
    <xf numFmtId="0" fontId="8" fillId="0" borderId="0"/>
    <xf numFmtId="0" fontId="6" fillId="0" borderId="0"/>
    <xf numFmtId="0" fontId="8" fillId="0" borderId="0"/>
    <xf numFmtId="0" fontId="8" fillId="0" borderId="0"/>
    <xf numFmtId="0" fontId="8" fillId="0" borderId="0"/>
    <xf numFmtId="0" fontId="8" fillId="0" borderId="0"/>
    <xf numFmtId="0" fontId="6"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6" fillId="0" borderId="0"/>
    <xf numFmtId="0" fontId="8" fillId="0" borderId="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6" fillId="0" borderId="0"/>
    <xf numFmtId="0" fontId="8" fillId="0" borderId="0"/>
    <xf numFmtId="0" fontId="8" fillId="0" borderId="0"/>
    <xf numFmtId="0" fontId="8" fillId="0" borderId="0"/>
    <xf numFmtId="0" fontId="8" fillId="0" borderId="0"/>
    <xf numFmtId="0" fontId="6"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6" fillId="0" borderId="0"/>
    <xf numFmtId="0" fontId="8" fillId="0" borderId="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6" fillId="0" borderId="0"/>
    <xf numFmtId="0" fontId="8" fillId="0" borderId="0"/>
    <xf numFmtId="0" fontId="6" fillId="0" borderId="0"/>
    <xf numFmtId="0" fontId="8" fillId="0" borderId="0"/>
    <xf numFmtId="0" fontId="8" fillId="0" borderId="0"/>
    <xf numFmtId="0" fontId="8" fillId="0" borderId="0"/>
    <xf numFmtId="0" fontId="8" fillId="0" borderId="0"/>
    <xf numFmtId="0" fontId="6"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6" fillId="0" borderId="0"/>
    <xf numFmtId="0" fontId="8" fillId="0" borderId="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5" fillId="0" borderId="0"/>
    <xf numFmtId="0" fontId="8"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2" fillId="0" borderId="0"/>
    <xf numFmtId="0" fontId="1" fillId="0" borderId="0"/>
    <xf numFmtId="0" fontId="42" fillId="0" borderId="0"/>
  </cellStyleXfs>
  <cellXfs count="77">
    <xf numFmtId="0" fontId="0" fillId="0" borderId="0" xfId="0"/>
    <xf numFmtId="0" fontId="18" fillId="0" borderId="0" xfId="0" applyFont="1"/>
    <xf numFmtId="0" fontId="24" fillId="0" borderId="0" xfId="0" applyFont="1"/>
    <xf numFmtId="0" fontId="25" fillId="0" borderId="0" xfId="0" applyFont="1"/>
    <xf numFmtId="0" fontId="26" fillId="0" borderId="0" xfId="0" applyFont="1"/>
    <xf numFmtId="0" fontId="19" fillId="0" borderId="0" xfId="0" applyFont="1"/>
    <xf numFmtId="0" fontId="27" fillId="0" borderId="0" xfId="1" applyFont="1" applyFill="1" applyBorder="1" applyAlignment="1" applyProtection="1"/>
    <xf numFmtId="0" fontId="28" fillId="0" borderId="0" xfId="0" applyFont="1"/>
    <xf numFmtId="0" fontId="27" fillId="0" borderId="0" xfId="1" applyFont="1" applyFill="1" applyAlignment="1" applyProtection="1"/>
    <xf numFmtId="0" fontId="31" fillId="0" borderId="0" xfId="0" applyFont="1"/>
    <xf numFmtId="0" fontId="32" fillId="0" borderId="0" xfId="0" applyFont="1"/>
    <xf numFmtId="0" fontId="33" fillId="0" borderId="0" xfId="0" applyFont="1"/>
    <xf numFmtId="0" fontId="34" fillId="0" borderId="0" xfId="1" applyFont="1" applyAlignment="1" applyProtection="1">
      <alignment horizontal="left" vertical="center"/>
    </xf>
    <xf numFmtId="0" fontId="7" fillId="0" borderId="0" xfId="1" applyFill="1" applyAlignment="1" applyProtection="1"/>
    <xf numFmtId="0" fontId="22" fillId="0" borderId="0" xfId="0" applyFont="1"/>
    <xf numFmtId="0" fontId="23" fillId="0" borderId="0" xfId="0" applyFont="1"/>
    <xf numFmtId="164" fontId="18" fillId="0" borderId="0" xfId="0" applyNumberFormat="1" applyFont="1"/>
    <xf numFmtId="3" fontId="18" fillId="0" borderId="0" xfId="0" applyNumberFormat="1" applyFont="1"/>
    <xf numFmtId="3" fontId="30" fillId="0" borderId="0" xfId="0" applyNumberFormat="1" applyFont="1"/>
    <xf numFmtId="0" fontId="30" fillId="0" borderId="0" xfId="0" applyFont="1"/>
    <xf numFmtId="0" fontId="29" fillId="0" borderId="0" xfId="0" applyFont="1"/>
    <xf numFmtId="0" fontId="16" fillId="0" borderId="0" xfId="0" applyFont="1"/>
    <xf numFmtId="0" fontId="18" fillId="0" borderId="0" xfId="0" applyFont="1" applyAlignment="1">
      <alignment vertical="center"/>
    </xf>
    <xf numFmtId="0" fontId="17" fillId="0" borderId="0" xfId="0" applyFont="1"/>
    <xf numFmtId="0" fontId="16" fillId="0" borderId="0" xfId="0" applyFont="1" applyAlignment="1">
      <alignment horizontal="left"/>
    </xf>
    <xf numFmtId="0" fontId="20" fillId="0" borderId="0" xfId="0" applyFont="1"/>
    <xf numFmtId="0" fontId="35" fillId="2" borderId="2" xfId="0" applyFont="1" applyFill="1" applyBorder="1" applyAlignment="1">
      <alignment horizontal="center" vertical="center"/>
    </xf>
    <xf numFmtId="0" fontId="35" fillId="2" borderId="2" xfId="0" applyFont="1" applyFill="1" applyBorder="1" applyAlignment="1">
      <alignment horizontal="center" vertical="center" wrapText="1"/>
    </xf>
    <xf numFmtId="0" fontId="34" fillId="0" borderId="3" xfId="0" applyFont="1" applyBorder="1" applyAlignment="1" applyProtection="1">
      <alignment horizontal="left" vertical="center" wrapText="1"/>
      <protection locked="0"/>
    </xf>
    <xf numFmtId="3" fontId="36" fillId="0" borderId="4" xfId="0" applyNumberFormat="1" applyFont="1" applyBorder="1" applyAlignment="1">
      <alignment vertical="center"/>
    </xf>
    <xf numFmtId="164" fontId="36" fillId="0" borderId="4" xfId="0" applyNumberFormat="1" applyFont="1" applyBorder="1" applyAlignment="1">
      <alignment vertical="center"/>
    </xf>
    <xf numFmtId="3" fontId="36" fillId="0" borderId="5" xfId="0" applyNumberFormat="1" applyFont="1" applyBorder="1" applyAlignment="1">
      <alignment vertical="center"/>
    </xf>
    <xf numFmtId="164" fontId="36" fillId="0" borderId="5" xfId="0" applyNumberFormat="1" applyFont="1" applyBorder="1" applyAlignment="1">
      <alignment vertical="center"/>
    </xf>
    <xf numFmtId="164" fontId="37" fillId="0" borderId="4" xfId="0" applyNumberFormat="1" applyFont="1" applyBorder="1" applyAlignment="1">
      <alignment vertical="center"/>
    </xf>
    <xf numFmtId="0" fontId="18" fillId="0" borderId="1" xfId="0" applyFont="1" applyBorder="1" applyAlignment="1">
      <alignment vertical="center"/>
    </xf>
    <xf numFmtId="0" fontId="16" fillId="0" borderId="1" xfId="0" applyFont="1" applyBorder="1" applyAlignment="1">
      <alignment horizontal="center" vertical="center"/>
    </xf>
    <xf numFmtId="0" fontId="21" fillId="0" borderId="0" xfId="0" applyFont="1" applyAlignment="1">
      <alignment vertical="center"/>
    </xf>
    <xf numFmtId="0" fontId="16" fillId="0" borderId="0" xfId="0" applyFont="1" applyAlignment="1">
      <alignment vertical="center"/>
    </xf>
    <xf numFmtId="0" fontId="17" fillId="0" borderId="0" xfId="0" applyFont="1" applyAlignment="1">
      <alignment vertical="center"/>
    </xf>
    <xf numFmtId="0" fontId="16" fillId="0" borderId="0" xfId="0" applyFont="1" applyAlignment="1">
      <alignment horizontal="left" vertical="center"/>
    </xf>
    <xf numFmtId="0" fontId="0" fillId="0" borderId="0" xfId="0" applyAlignment="1">
      <alignment vertical="center"/>
    </xf>
    <xf numFmtId="0" fontId="36" fillId="0" borderId="7" xfId="0" applyFont="1" applyBorder="1" applyAlignment="1">
      <alignment vertical="center" wrapText="1"/>
    </xf>
    <xf numFmtId="0" fontId="36" fillId="0" borderId="9" xfId="0" applyFont="1" applyBorder="1" applyAlignment="1">
      <alignment vertical="center" wrapText="1"/>
    </xf>
    <xf numFmtId="0" fontId="36" fillId="0" borderId="11" xfId="0" applyFont="1" applyBorder="1" applyAlignment="1">
      <alignment vertical="center" wrapText="1"/>
    </xf>
    <xf numFmtId="0" fontId="38" fillId="3" borderId="6" xfId="0" applyFont="1" applyFill="1" applyBorder="1" applyAlignment="1" applyProtection="1">
      <alignment vertical="center" wrapText="1"/>
      <protection locked="0"/>
    </xf>
    <xf numFmtId="0" fontId="38" fillId="3" borderId="8" xfId="0" applyFont="1" applyFill="1" applyBorder="1" applyAlignment="1" applyProtection="1">
      <alignment vertical="center" wrapText="1"/>
      <protection locked="0"/>
    </xf>
    <xf numFmtId="0" fontId="38" fillId="3" borderId="10" xfId="0" applyFont="1" applyFill="1" applyBorder="1" applyAlignment="1" applyProtection="1">
      <alignment vertical="center" wrapText="1"/>
      <protection locked="0"/>
    </xf>
    <xf numFmtId="0" fontId="35" fillId="2" borderId="12" xfId="0" applyFont="1" applyFill="1" applyBorder="1" applyAlignment="1">
      <alignment horizontal="center" vertical="center"/>
    </xf>
    <xf numFmtId="3" fontId="39" fillId="3" borderId="13" xfId="0" applyNumberFormat="1" applyFont="1" applyFill="1" applyBorder="1" applyAlignment="1" applyProtection="1">
      <alignment vertical="center"/>
      <protection locked="0"/>
    </xf>
    <xf numFmtId="0" fontId="39" fillId="3" borderId="13" xfId="0" applyFont="1" applyFill="1" applyBorder="1" applyAlignment="1" applyProtection="1">
      <alignment horizontal="left" vertical="center" wrapText="1"/>
      <protection locked="0"/>
    </xf>
    <xf numFmtId="0" fontId="16" fillId="0" borderId="0" xfId="0" applyFont="1" applyAlignment="1">
      <alignment wrapText="1"/>
    </xf>
    <xf numFmtId="164" fontId="39" fillId="3" borderId="13" xfId="0" applyNumberFormat="1" applyFont="1" applyFill="1" applyBorder="1" applyAlignment="1" applyProtection="1">
      <alignment vertical="center"/>
      <protection locked="0"/>
    </xf>
    <xf numFmtId="3" fontId="36" fillId="0" borderId="0" xfId="0" applyNumberFormat="1" applyFont="1" applyAlignment="1">
      <alignment vertical="center"/>
    </xf>
    <xf numFmtId="0" fontId="34" fillId="4" borderId="3" xfId="0" applyFont="1" applyFill="1" applyBorder="1" applyAlignment="1" applyProtection="1">
      <alignment horizontal="left" vertical="center" wrapText="1"/>
      <protection locked="0"/>
    </xf>
    <xf numFmtId="0" fontId="34" fillId="4" borderId="5" xfId="0" applyFont="1" applyFill="1" applyBorder="1" applyAlignment="1" applyProtection="1">
      <alignment horizontal="left" vertical="center" wrapText="1"/>
      <protection locked="0"/>
    </xf>
    <xf numFmtId="0" fontId="34" fillId="4" borderId="0" xfId="0" applyFont="1" applyFill="1" applyAlignment="1" applyProtection="1">
      <alignment horizontal="left" vertical="center" wrapText="1"/>
      <protection locked="0"/>
    </xf>
    <xf numFmtId="0" fontId="36" fillId="0" borderId="0" xfId="0" applyFont="1"/>
    <xf numFmtId="3" fontId="40" fillId="0" borderId="4" xfId="0" applyNumberFormat="1" applyFont="1" applyBorder="1" applyAlignment="1">
      <alignment vertical="center"/>
    </xf>
    <xf numFmtId="164" fontId="36" fillId="0" borderId="4" xfId="0" applyNumberFormat="1" applyFont="1" applyBorder="1" applyAlignment="1">
      <alignment horizontal="center" vertical="center"/>
    </xf>
    <xf numFmtId="0" fontId="41" fillId="0" borderId="0" xfId="0" applyFont="1"/>
    <xf numFmtId="0" fontId="36" fillId="0" borderId="0" xfId="396" applyFont="1"/>
    <xf numFmtId="0" fontId="36" fillId="0" borderId="0" xfId="396" applyFont="1" applyAlignment="1" applyProtection="1">
      <alignment horizontal="right"/>
      <protection locked="0"/>
    </xf>
    <xf numFmtId="0" fontId="35" fillId="2" borderId="0" xfId="0" applyFont="1" applyFill="1" applyAlignment="1">
      <alignment horizontal="center" vertical="center"/>
    </xf>
    <xf numFmtId="0" fontId="7" fillId="0" borderId="0" xfId="1" applyAlignment="1" applyProtection="1">
      <alignment horizontal="left" vertical="center"/>
    </xf>
    <xf numFmtId="165" fontId="36" fillId="0" borderId="4" xfId="0" applyNumberFormat="1" applyFont="1" applyBorder="1" applyAlignment="1">
      <alignment vertical="center"/>
    </xf>
    <xf numFmtId="166" fontId="39" fillId="3" borderId="13" xfId="0" applyNumberFormat="1" applyFont="1" applyFill="1" applyBorder="1" applyAlignment="1" applyProtection="1">
      <alignment horizontal="right" vertical="center" wrapText="1"/>
      <protection locked="0"/>
    </xf>
    <xf numFmtId="166" fontId="18" fillId="0" borderId="0" xfId="0" applyNumberFormat="1" applyFont="1"/>
    <xf numFmtId="10" fontId="18" fillId="0" borderId="0" xfId="0" applyNumberFormat="1" applyFont="1"/>
    <xf numFmtId="0" fontId="35" fillId="2" borderId="0" xfId="0" applyFont="1" applyFill="1" applyAlignment="1">
      <alignment horizontal="center" vertical="center" wrapText="1"/>
    </xf>
    <xf numFmtId="3" fontId="39" fillId="3" borderId="0" xfId="0" applyNumberFormat="1" applyFont="1" applyFill="1" applyAlignment="1" applyProtection="1">
      <alignment vertical="center"/>
      <protection locked="0"/>
    </xf>
    <xf numFmtId="0" fontId="40" fillId="0" borderId="0" xfId="396" applyFont="1" applyAlignment="1" applyProtection="1">
      <alignment horizontal="right"/>
      <protection locked="0"/>
    </xf>
    <xf numFmtId="0" fontId="40" fillId="0" borderId="0" xfId="396" applyFont="1"/>
    <xf numFmtId="0" fontId="40" fillId="0" borderId="0" xfId="0" applyFont="1"/>
    <xf numFmtId="164" fontId="36" fillId="0" borderId="0" xfId="0" applyNumberFormat="1" applyFont="1" applyAlignment="1">
      <alignment vertical="center"/>
    </xf>
    <xf numFmtId="0" fontId="36" fillId="0" borderId="5" xfId="0" applyFont="1" applyBorder="1"/>
    <xf numFmtId="164" fontId="40" fillId="0" borderId="4" xfId="0" applyNumberFormat="1" applyFont="1" applyBorder="1" applyAlignment="1">
      <alignment vertical="center"/>
    </xf>
    <xf numFmtId="0" fontId="16" fillId="0" borderId="0" xfId="0" applyFont="1" applyAlignment="1">
      <alignment horizontal="left" wrapText="1"/>
    </xf>
  </cellXfs>
  <cellStyles count="398">
    <cellStyle name="Hipervínculo" xfId="1" builtinId="8"/>
    <cellStyle name="Hipervínculo 2" xfId="2" xr:uid="{00000000-0005-0000-0000-000001000000}"/>
    <cellStyle name="Hipervínculo 3" xfId="92" xr:uid="{00000000-0005-0000-0000-000002000000}"/>
    <cellStyle name="Normal" xfId="0" builtinId="0"/>
    <cellStyle name="Normal 10" xfId="90" xr:uid="{00000000-0005-0000-0000-000004000000}"/>
    <cellStyle name="Normal 10 2" xfId="360" xr:uid="{00000000-0005-0000-0000-000005000000}"/>
    <cellStyle name="Normal 10 3" xfId="379" xr:uid="{00000000-0005-0000-0000-000006000000}"/>
    <cellStyle name="Normal 11" xfId="356" xr:uid="{00000000-0005-0000-0000-000007000000}"/>
    <cellStyle name="Normal 12" xfId="355" xr:uid="{00000000-0005-0000-0000-000008000000}"/>
    <cellStyle name="Normal 13" xfId="375" xr:uid="{00000000-0005-0000-0000-000009000000}"/>
    <cellStyle name="Normal 14" xfId="394" xr:uid="{00000000-0005-0000-0000-00000A000000}"/>
    <cellStyle name="Normal 15" xfId="395" xr:uid="{00000000-0005-0000-0000-00000B000000}"/>
    <cellStyle name="Normal 16" xfId="396" xr:uid="{083CDE4B-D2BC-478E-9684-9B9343F93681}"/>
    <cellStyle name="Normal 17" xfId="397" xr:uid="{EC63AD85-3718-425C-AB8E-5FEFA2F2D236}"/>
    <cellStyle name="Normal 2" xfId="3" xr:uid="{00000000-0005-0000-0000-00000C000000}"/>
    <cellStyle name="Normal 2 2" xfId="4" xr:uid="{00000000-0005-0000-0000-00000D000000}"/>
    <cellStyle name="Normal 2 3" xfId="99" xr:uid="{00000000-0005-0000-0000-00000E000000}"/>
    <cellStyle name="Normal 2 3 2" xfId="271" xr:uid="{00000000-0005-0000-0000-00000F000000}"/>
    <cellStyle name="Normal 2 3 2 2" xfId="372" xr:uid="{00000000-0005-0000-0000-000010000000}"/>
    <cellStyle name="Normal 2 3 2 3" xfId="391" xr:uid="{00000000-0005-0000-0000-000011000000}"/>
    <cellStyle name="Normal 2 3 3" xfId="365" xr:uid="{00000000-0005-0000-0000-000012000000}"/>
    <cellStyle name="Normal 2 3 4" xfId="384" xr:uid="{00000000-0005-0000-0000-000013000000}"/>
    <cellStyle name="Normal 2 4" xfId="93" xr:uid="{00000000-0005-0000-0000-000014000000}"/>
    <cellStyle name="Normal 2 4 2" xfId="361" xr:uid="{00000000-0005-0000-0000-000015000000}"/>
    <cellStyle name="Normal 2 4 3" xfId="380" xr:uid="{00000000-0005-0000-0000-000016000000}"/>
    <cellStyle name="Normal 2 5" xfId="183" xr:uid="{00000000-0005-0000-0000-000017000000}"/>
    <cellStyle name="Normal 2 5 2" xfId="368" xr:uid="{00000000-0005-0000-0000-000018000000}"/>
    <cellStyle name="Normal 2 5 3" xfId="387" xr:uid="{00000000-0005-0000-0000-000019000000}"/>
    <cellStyle name="Normal 2 6" xfId="357" xr:uid="{00000000-0005-0000-0000-00001A000000}"/>
    <cellStyle name="Normal 2 7" xfId="376" xr:uid="{00000000-0005-0000-0000-00001B000000}"/>
    <cellStyle name="Normal 3" xfId="5" xr:uid="{00000000-0005-0000-0000-00001C000000}"/>
    <cellStyle name="Normal 3 2" xfId="6" xr:uid="{00000000-0005-0000-0000-00001D000000}"/>
    <cellStyle name="Normal 3 2 2" xfId="7" xr:uid="{00000000-0005-0000-0000-00001E000000}"/>
    <cellStyle name="Normal 3 2 2 2" xfId="102" xr:uid="{00000000-0005-0000-0000-00001F000000}"/>
    <cellStyle name="Normal 3 2 2 2 2" xfId="274" xr:uid="{00000000-0005-0000-0000-000020000000}"/>
    <cellStyle name="Normal 3 2 2 3" xfId="186" xr:uid="{00000000-0005-0000-0000-000021000000}"/>
    <cellStyle name="Normal 3 2 3" xfId="101" xr:uid="{00000000-0005-0000-0000-000022000000}"/>
    <cellStyle name="Normal 3 2 3 2" xfId="273" xr:uid="{00000000-0005-0000-0000-000023000000}"/>
    <cellStyle name="Normal 3 2 4" xfId="185" xr:uid="{00000000-0005-0000-0000-000024000000}"/>
    <cellStyle name="Normal 3 3" xfId="8" xr:uid="{00000000-0005-0000-0000-000025000000}"/>
    <cellStyle name="Normal 3 3 2" xfId="103" xr:uid="{00000000-0005-0000-0000-000026000000}"/>
    <cellStyle name="Normal 3 3 2 2" xfId="275" xr:uid="{00000000-0005-0000-0000-000027000000}"/>
    <cellStyle name="Normal 3 3 3" xfId="187" xr:uid="{00000000-0005-0000-0000-000028000000}"/>
    <cellStyle name="Normal 3 4" xfId="9" xr:uid="{00000000-0005-0000-0000-000029000000}"/>
    <cellStyle name="Normal 3 4 2" xfId="104" xr:uid="{00000000-0005-0000-0000-00002A000000}"/>
    <cellStyle name="Normal 3 4 2 2" xfId="276" xr:uid="{00000000-0005-0000-0000-00002B000000}"/>
    <cellStyle name="Normal 3 4 2 2 2" xfId="373" xr:uid="{00000000-0005-0000-0000-00002C000000}"/>
    <cellStyle name="Normal 3 4 2 2 3" xfId="392" xr:uid="{00000000-0005-0000-0000-00002D000000}"/>
    <cellStyle name="Normal 3 4 2 3" xfId="366" xr:uid="{00000000-0005-0000-0000-00002E000000}"/>
    <cellStyle name="Normal 3 4 2 4" xfId="385" xr:uid="{00000000-0005-0000-0000-00002F000000}"/>
    <cellStyle name="Normal 3 4 3" xfId="94" xr:uid="{00000000-0005-0000-0000-000030000000}"/>
    <cellStyle name="Normal 3 4 3 2" xfId="362" xr:uid="{00000000-0005-0000-0000-000031000000}"/>
    <cellStyle name="Normal 3 4 3 3" xfId="381" xr:uid="{00000000-0005-0000-0000-000032000000}"/>
    <cellStyle name="Normal 3 4 4" xfId="188" xr:uid="{00000000-0005-0000-0000-000033000000}"/>
    <cellStyle name="Normal 3 4 4 2" xfId="369" xr:uid="{00000000-0005-0000-0000-000034000000}"/>
    <cellStyle name="Normal 3 4 4 3" xfId="388" xr:uid="{00000000-0005-0000-0000-000035000000}"/>
    <cellStyle name="Normal 3 4 5" xfId="358" xr:uid="{00000000-0005-0000-0000-000036000000}"/>
    <cellStyle name="Normal 3 4 6" xfId="377" xr:uid="{00000000-0005-0000-0000-000037000000}"/>
    <cellStyle name="Normal 3 5" xfId="100" xr:uid="{00000000-0005-0000-0000-000038000000}"/>
    <cellStyle name="Normal 3 5 2" xfId="272" xr:uid="{00000000-0005-0000-0000-000039000000}"/>
    <cellStyle name="Normal 3 6" xfId="184" xr:uid="{00000000-0005-0000-0000-00003A000000}"/>
    <cellStyle name="Normal 4" xfId="10" xr:uid="{00000000-0005-0000-0000-00003B000000}"/>
    <cellStyle name="Normal 4 2" xfId="11" xr:uid="{00000000-0005-0000-0000-00003C000000}"/>
    <cellStyle name="Normal 4 2 2" xfId="12" xr:uid="{00000000-0005-0000-0000-00003D000000}"/>
    <cellStyle name="Normal 4 2 2 2" xfId="13" xr:uid="{00000000-0005-0000-0000-00003E000000}"/>
    <cellStyle name="Normal 4 2 2 2 2" xfId="108" xr:uid="{00000000-0005-0000-0000-00003F000000}"/>
    <cellStyle name="Normal 4 2 2 2 2 2" xfId="280" xr:uid="{00000000-0005-0000-0000-000040000000}"/>
    <cellStyle name="Normal 4 2 2 2 3" xfId="192" xr:uid="{00000000-0005-0000-0000-000041000000}"/>
    <cellStyle name="Normal 4 2 2 3" xfId="107" xr:uid="{00000000-0005-0000-0000-000042000000}"/>
    <cellStyle name="Normal 4 2 2 3 2" xfId="279" xr:uid="{00000000-0005-0000-0000-000043000000}"/>
    <cellStyle name="Normal 4 2 2 4" xfId="191" xr:uid="{00000000-0005-0000-0000-000044000000}"/>
    <cellStyle name="Normal 4 2 3" xfId="14" xr:uid="{00000000-0005-0000-0000-000045000000}"/>
    <cellStyle name="Normal 4 2 3 2" xfId="109" xr:uid="{00000000-0005-0000-0000-000046000000}"/>
    <cellStyle name="Normal 4 2 3 2 2" xfId="281" xr:uid="{00000000-0005-0000-0000-000047000000}"/>
    <cellStyle name="Normal 4 2 3 3" xfId="193" xr:uid="{00000000-0005-0000-0000-000048000000}"/>
    <cellStyle name="Normal 4 2 4" xfId="106" xr:uid="{00000000-0005-0000-0000-000049000000}"/>
    <cellStyle name="Normal 4 2 4 2" xfId="278" xr:uid="{00000000-0005-0000-0000-00004A000000}"/>
    <cellStyle name="Normal 4 2 5" xfId="190" xr:uid="{00000000-0005-0000-0000-00004B000000}"/>
    <cellStyle name="Normal 4 3" xfId="15" xr:uid="{00000000-0005-0000-0000-00004C000000}"/>
    <cellStyle name="Normal 4 3 2" xfId="110" xr:uid="{00000000-0005-0000-0000-00004D000000}"/>
    <cellStyle name="Normal 4 3 2 2" xfId="282" xr:uid="{00000000-0005-0000-0000-00004E000000}"/>
    <cellStyle name="Normal 4 3 3" xfId="194" xr:uid="{00000000-0005-0000-0000-00004F000000}"/>
    <cellStyle name="Normal 4 4" xfId="105" xr:uid="{00000000-0005-0000-0000-000050000000}"/>
    <cellStyle name="Normal 4 4 2" xfId="277" xr:uid="{00000000-0005-0000-0000-000051000000}"/>
    <cellStyle name="Normal 4 5" xfId="189" xr:uid="{00000000-0005-0000-0000-000052000000}"/>
    <cellStyle name="Normal 5" xfId="16" xr:uid="{00000000-0005-0000-0000-000053000000}"/>
    <cellStyle name="Normal 5 2" xfId="17" xr:uid="{00000000-0005-0000-0000-000054000000}"/>
    <cellStyle name="Normal 5 2 2" xfId="112" xr:uid="{00000000-0005-0000-0000-000055000000}"/>
    <cellStyle name="Normal 5 2 2 2" xfId="284" xr:uid="{00000000-0005-0000-0000-000056000000}"/>
    <cellStyle name="Normal 5 2 2 2 2" xfId="374" xr:uid="{00000000-0005-0000-0000-000057000000}"/>
    <cellStyle name="Normal 5 2 2 2 3" xfId="393" xr:uid="{00000000-0005-0000-0000-000058000000}"/>
    <cellStyle name="Normal 5 2 2 3" xfId="367" xr:uid="{00000000-0005-0000-0000-000059000000}"/>
    <cellStyle name="Normal 5 2 2 4" xfId="386" xr:uid="{00000000-0005-0000-0000-00005A000000}"/>
    <cellStyle name="Normal 5 2 3" xfId="95" xr:uid="{00000000-0005-0000-0000-00005B000000}"/>
    <cellStyle name="Normal 5 2 3 2" xfId="363" xr:uid="{00000000-0005-0000-0000-00005C000000}"/>
    <cellStyle name="Normal 5 2 3 3" xfId="382" xr:uid="{00000000-0005-0000-0000-00005D000000}"/>
    <cellStyle name="Normal 5 2 4" xfId="196" xr:uid="{00000000-0005-0000-0000-00005E000000}"/>
    <cellStyle name="Normal 5 2 4 2" xfId="370" xr:uid="{00000000-0005-0000-0000-00005F000000}"/>
    <cellStyle name="Normal 5 2 4 3" xfId="389" xr:uid="{00000000-0005-0000-0000-000060000000}"/>
    <cellStyle name="Normal 5 2 5" xfId="359" xr:uid="{00000000-0005-0000-0000-000061000000}"/>
    <cellStyle name="Normal 5 2 6" xfId="378" xr:uid="{00000000-0005-0000-0000-000062000000}"/>
    <cellStyle name="Normal 5 3" xfId="111" xr:uid="{00000000-0005-0000-0000-000063000000}"/>
    <cellStyle name="Normal 5 3 2" xfId="283" xr:uid="{00000000-0005-0000-0000-000064000000}"/>
    <cellStyle name="Normal 5 4" xfId="195" xr:uid="{00000000-0005-0000-0000-000065000000}"/>
    <cellStyle name="Normal 6" xfId="18" xr:uid="{00000000-0005-0000-0000-000066000000}"/>
    <cellStyle name="Normal 6 2" xfId="19" xr:uid="{00000000-0005-0000-0000-000067000000}"/>
    <cellStyle name="Normal 6 2 2" xfId="114" xr:uid="{00000000-0005-0000-0000-000068000000}"/>
    <cellStyle name="Normal 6 2 2 2" xfId="286" xr:uid="{00000000-0005-0000-0000-000069000000}"/>
    <cellStyle name="Normal 6 2 3" xfId="198" xr:uid="{00000000-0005-0000-0000-00006A000000}"/>
    <cellStyle name="Normal 6 3" xfId="113" xr:uid="{00000000-0005-0000-0000-00006B000000}"/>
    <cellStyle name="Normal 6 3 2" xfId="285" xr:uid="{00000000-0005-0000-0000-00006C000000}"/>
    <cellStyle name="Normal 6 4" xfId="197" xr:uid="{00000000-0005-0000-0000-00006D000000}"/>
    <cellStyle name="Normal 7" xfId="20" xr:uid="{00000000-0005-0000-0000-00006E000000}"/>
    <cellStyle name="Normal 7 2" xfId="21" xr:uid="{00000000-0005-0000-0000-00006F000000}"/>
    <cellStyle name="Normal 7 2 2" xfId="116" xr:uid="{00000000-0005-0000-0000-000070000000}"/>
    <cellStyle name="Normal 7 2 2 2" xfId="288" xr:uid="{00000000-0005-0000-0000-000071000000}"/>
    <cellStyle name="Normal 7 2 3" xfId="200" xr:uid="{00000000-0005-0000-0000-000072000000}"/>
    <cellStyle name="Normal 7 3" xfId="115" xr:uid="{00000000-0005-0000-0000-000073000000}"/>
    <cellStyle name="Normal 7 3 2" xfId="287" xr:uid="{00000000-0005-0000-0000-000074000000}"/>
    <cellStyle name="Normal 7 4" xfId="199" xr:uid="{00000000-0005-0000-0000-000075000000}"/>
    <cellStyle name="Normal 8" xfId="91" xr:uid="{00000000-0005-0000-0000-000076000000}"/>
    <cellStyle name="Normal 8 2" xfId="98" xr:uid="{00000000-0005-0000-0000-000077000000}"/>
    <cellStyle name="Normal 8 2 2" xfId="270" xr:uid="{00000000-0005-0000-0000-000078000000}"/>
    <cellStyle name="Normal 9" xfId="97" xr:uid="{00000000-0005-0000-0000-000079000000}"/>
    <cellStyle name="Normal 9 2" xfId="269" xr:uid="{00000000-0005-0000-0000-00007A000000}"/>
    <cellStyle name="Normal 9 2 2" xfId="371" xr:uid="{00000000-0005-0000-0000-00007B000000}"/>
    <cellStyle name="Normal 9 2 3" xfId="390" xr:uid="{00000000-0005-0000-0000-00007C000000}"/>
    <cellStyle name="Normal 9 3" xfId="364" xr:uid="{00000000-0005-0000-0000-00007D000000}"/>
    <cellStyle name="Normal 9 4" xfId="383" xr:uid="{00000000-0005-0000-0000-00007E000000}"/>
    <cellStyle name="Porcentaje 10" xfId="22" xr:uid="{00000000-0005-0000-0000-00007F000000}"/>
    <cellStyle name="Porcentaje 10 2" xfId="23" xr:uid="{00000000-0005-0000-0000-000080000000}"/>
    <cellStyle name="Porcentaje 10 2 2" xfId="118" xr:uid="{00000000-0005-0000-0000-000081000000}"/>
    <cellStyle name="Porcentaje 10 2 2 2" xfId="290" xr:uid="{00000000-0005-0000-0000-000082000000}"/>
    <cellStyle name="Porcentaje 10 2 3" xfId="202" xr:uid="{00000000-0005-0000-0000-000083000000}"/>
    <cellStyle name="Porcentaje 10 3" xfId="117" xr:uid="{00000000-0005-0000-0000-000084000000}"/>
    <cellStyle name="Porcentaje 10 3 2" xfId="289" xr:uid="{00000000-0005-0000-0000-000085000000}"/>
    <cellStyle name="Porcentaje 10 4" xfId="201" xr:uid="{00000000-0005-0000-0000-000086000000}"/>
    <cellStyle name="Porcentaje 11" xfId="24" xr:uid="{00000000-0005-0000-0000-000087000000}"/>
    <cellStyle name="Porcentaje 11 2" xfId="25" xr:uid="{00000000-0005-0000-0000-000088000000}"/>
    <cellStyle name="Porcentaje 11 2 2" xfId="26" xr:uid="{00000000-0005-0000-0000-000089000000}"/>
    <cellStyle name="Porcentaje 11 2 2 2" xfId="121" xr:uid="{00000000-0005-0000-0000-00008A000000}"/>
    <cellStyle name="Porcentaje 11 2 2 2 2" xfId="293" xr:uid="{00000000-0005-0000-0000-00008B000000}"/>
    <cellStyle name="Porcentaje 11 2 2 3" xfId="205" xr:uid="{00000000-0005-0000-0000-00008C000000}"/>
    <cellStyle name="Porcentaje 11 2 3" xfId="27" xr:uid="{00000000-0005-0000-0000-00008D000000}"/>
    <cellStyle name="Porcentaje 11 2 3 2" xfId="122" xr:uid="{00000000-0005-0000-0000-00008E000000}"/>
    <cellStyle name="Porcentaje 11 2 3 2 2" xfId="294" xr:uid="{00000000-0005-0000-0000-00008F000000}"/>
    <cellStyle name="Porcentaje 11 2 3 3" xfId="206" xr:uid="{00000000-0005-0000-0000-000090000000}"/>
    <cellStyle name="Porcentaje 11 2 4" xfId="28" xr:uid="{00000000-0005-0000-0000-000091000000}"/>
    <cellStyle name="Porcentaje 11 2 4 2" xfId="123" xr:uid="{00000000-0005-0000-0000-000092000000}"/>
    <cellStyle name="Porcentaje 11 2 4 2 2" xfId="295" xr:uid="{00000000-0005-0000-0000-000093000000}"/>
    <cellStyle name="Porcentaje 11 2 4 3" xfId="207" xr:uid="{00000000-0005-0000-0000-000094000000}"/>
    <cellStyle name="Porcentaje 11 2 5" xfId="120" xr:uid="{00000000-0005-0000-0000-000095000000}"/>
    <cellStyle name="Porcentaje 11 2 5 2" xfId="292" xr:uid="{00000000-0005-0000-0000-000096000000}"/>
    <cellStyle name="Porcentaje 11 2 6" xfId="204" xr:uid="{00000000-0005-0000-0000-000097000000}"/>
    <cellStyle name="Porcentaje 11 3" xfId="29" xr:uid="{00000000-0005-0000-0000-000098000000}"/>
    <cellStyle name="Porcentaje 11 3 2" xfId="124" xr:uid="{00000000-0005-0000-0000-000099000000}"/>
    <cellStyle name="Porcentaje 11 3 2 2" xfId="296" xr:uid="{00000000-0005-0000-0000-00009A000000}"/>
    <cellStyle name="Porcentaje 11 3 3" xfId="208" xr:uid="{00000000-0005-0000-0000-00009B000000}"/>
    <cellStyle name="Porcentaje 11 4" xfId="30" xr:uid="{00000000-0005-0000-0000-00009C000000}"/>
    <cellStyle name="Porcentaje 11 4 2" xfId="125" xr:uid="{00000000-0005-0000-0000-00009D000000}"/>
    <cellStyle name="Porcentaje 11 4 2 2" xfId="297" xr:uid="{00000000-0005-0000-0000-00009E000000}"/>
    <cellStyle name="Porcentaje 11 4 3" xfId="209" xr:uid="{00000000-0005-0000-0000-00009F000000}"/>
    <cellStyle name="Porcentaje 11 5" xfId="119" xr:uid="{00000000-0005-0000-0000-0000A0000000}"/>
    <cellStyle name="Porcentaje 11 5 2" xfId="291" xr:uid="{00000000-0005-0000-0000-0000A1000000}"/>
    <cellStyle name="Porcentaje 11 6" xfId="203" xr:uid="{00000000-0005-0000-0000-0000A2000000}"/>
    <cellStyle name="Porcentaje 12" xfId="31" xr:uid="{00000000-0005-0000-0000-0000A3000000}"/>
    <cellStyle name="Porcentaje 12 2" xfId="32" xr:uid="{00000000-0005-0000-0000-0000A4000000}"/>
    <cellStyle name="Porcentaje 12 2 2" xfId="127" xr:uid="{00000000-0005-0000-0000-0000A5000000}"/>
    <cellStyle name="Porcentaje 12 2 2 2" xfId="299" xr:uid="{00000000-0005-0000-0000-0000A6000000}"/>
    <cellStyle name="Porcentaje 12 2 3" xfId="211" xr:uid="{00000000-0005-0000-0000-0000A7000000}"/>
    <cellStyle name="Porcentaje 12 3" xfId="33" xr:uid="{00000000-0005-0000-0000-0000A8000000}"/>
    <cellStyle name="Porcentaje 12 3 2" xfId="128" xr:uid="{00000000-0005-0000-0000-0000A9000000}"/>
    <cellStyle name="Porcentaje 12 3 2 2" xfId="300" xr:uid="{00000000-0005-0000-0000-0000AA000000}"/>
    <cellStyle name="Porcentaje 12 3 3" xfId="212" xr:uid="{00000000-0005-0000-0000-0000AB000000}"/>
    <cellStyle name="Porcentaje 12 4" xfId="34" xr:uid="{00000000-0005-0000-0000-0000AC000000}"/>
    <cellStyle name="Porcentaje 12 4 2" xfId="129" xr:uid="{00000000-0005-0000-0000-0000AD000000}"/>
    <cellStyle name="Porcentaje 12 4 2 2" xfId="301" xr:uid="{00000000-0005-0000-0000-0000AE000000}"/>
    <cellStyle name="Porcentaje 12 4 3" xfId="213" xr:uid="{00000000-0005-0000-0000-0000AF000000}"/>
    <cellStyle name="Porcentaje 12 5" xfId="126" xr:uid="{00000000-0005-0000-0000-0000B0000000}"/>
    <cellStyle name="Porcentaje 12 5 2" xfId="298" xr:uid="{00000000-0005-0000-0000-0000B1000000}"/>
    <cellStyle name="Porcentaje 12 6" xfId="210" xr:uid="{00000000-0005-0000-0000-0000B2000000}"/>
    <cellStyle name="Porcentaje 13" xfId="35" xr:uid="{00000000-0005-0000-0000-0000B3000000}"/>
    <cellStyle name="Porcentaje 13 2" xfId="36" xr:uid="{00000000-0005-0000-0000-0000B4000000}"/>
    <cellStyle name="Porcentaje 13 2 2" xfId="130" xr:uid="{00000000-0005-0000-0000-0000B5000000}"/>
    <cellStyle name="Porcentaje 13 2 2 2" xfId="302" xr:uid="{00000000-0005-0000-0000-0000B6000000}"/>
    <cellStyle name="Porcentaje 13 2 3" xfId="215" xr:uid="{00000000-0005-0000-0000-0000B7000000}"/>
    <cellStyle name="Porcentaje 13 3" xfId="37" xr:uid="{00000000-0005-0000-0000-0000B8000000}"/>
    <cellStyle name="Porcentaje 13 3 2" xfId="131" xr:uid="{00000000-0005-0000-0000-0000B9000000}"/>
    <cellStyle name="Porcentaje 13 3 2 2" xfId="303" xr:uid="{00000000-0005-0000-0000-0000BA000000}"/>
    <cellStyle name="Porcentaje 13 3 3" xfId="216" xr:uid="{00000000-0005-0000-0000-0000BB000000}"/>
    <cellStyle name="Porcentaje 13 4" xfId="38" xr:uid="{00000000-0005-0000-0000-0000BC000000}"/>
    <cellStyle name="Porcentaje 13 4 2" xfId="217" xr:uid="{00000000-0005-0000-0000-0000BD000000}"/>
    <cellStyle name="Porcentaje 13 5" xfId="214" xr:uid="{00000000-0005-0000-0000-0000BE000000}"/>
    <cellStyle name="Porcentaje 14" xfId="39" xr:uid="{00000000-0005-0000-0000-0000BF000000}"/>
    <cellStyle name="Porcentaje 14 2" xfId="40" xr:uid="{00000000-0005-0000-0000-0000C0000000}"/>
    <cellStyle name="Porcentaje 14 2 2" xfId="133" xr:uid="{00000000-0005-0000-0000-0000C1000000}"/>
    <cellStyle name="Porcentaje 14 2 2 2" xfId="305" xr:uid="{00000000-0005-0000-0000-0000C2000000}"/>
    <cellStyle name="Porcentaje 14 2 3" xfId="219" xr:uid="{00000000-0005-0000-0000-0000C3000000}"/>
    <cellStyle name="Porcentaje 14 3" xfId="132" xr:uid="{00000000-0005-0000-0000-0000C4000000}"/>
    <cellStyle name="Porcentaje 14 3 2" xfId="304" xr:uid="{00000000-0005-0000-0000-0000C5000000}"/>
    <cellStyle name="Porcentaje 14 4" xfId="218" xr:uid="{00000000-0005-0000-0000-0000C6000000}"/>
    <cellStyle name="Porcentaje 15" xfId="41" xr:uid="{00000000-0005-0000-0000-0000C7000000}"/>
    <cellStyle name="Porcentaje 15 2" xfId="134" xr:uid="{00000000-0005-0000-0000-0000C8000000}"/>
    <cellStyle name="Porcentaje 15 2 2" xfId="306" xr:uid="{00000000-0005-0000-0000-0000C9000000}"/>
    <cellStyle name="Porcentaje 15 3" xfId="96" xr:uid="{00000000-0005-0000-0000-0000CA000000}"/>
    <cellStyle name="Porcentaje 15 4" xfId="220" xr:uid="{00000000-0005-0000-0000-0000CB000000}"/>
    <cellStyle name="Porcentaje 2" xfId="42" xr:uid="{00000000-0005-0000-0000-0000CC000000}"/>
    <cellStyle name="Porcentaje 2 2" xfId="43" xr:uid="{00000000-0005-0000-0000-0000CD000000}"/>
    <cellStyle name="Porcentaje 2 2 2" xfId="44" xr:uid="{00000000-0005-0000-0000-0000CE000000}"/>
    <cellStyle name="Porcentaje 2 2 2 2" xfId="137" xr:uid="{00000000-0005-0000-0000-0000CF000000}"/>
    <cellStyle name="Porcentaje 2 2 2 2 2" xfId="309" xr:uid="{00000000-0005-0000-0000-0000D0000000}"/>
    <cellStyle name="Porcentaje 2 2 2 3" xfId="223" xr:uid="{00000000-0005-0000-0000-0000D1000000}"/>
    <cellStyle name="Porcentaje 2 2 3" xfId="136" xr:uid="{00000000-0005-0000-0000-0000D2000000}"/>
    <cellStyle name="Porcentaje 2 2 3 2" xfId="308" xr:uid="{00000000-0005-0000-0000-0000D3000000}"/>
    <cellStyle name="Porcentaje 2 2 4" xfId="222" xr:uid="{00000000-0005-0000-0000-0000D4000000}"/>
    <cellStyle name="Porcentaje 2 3" xfId="45" xr:uid="{00000000-0005-0000-0000-0000D5000000}"/>
    <cellStyle name="Porcentaje 2 3 2" xfId="138" xr:uid="{00000000-0005-0000-0000-0000D6000000}"/>
    <cellStyle name="Porcentaje 2 3 2 2" xfId="310" xr:uid="{00000000-0005-0000-0000-0000D7000000}"/>
    <cellStyle name="Porcentaje 2 3 3" xfId="224" xr:uid="{00000000-0005-0000-0000-0000D8000000}"/>
    <cellStyle name="Porcentaje 2 4" xfId="135" xr:uid="{00000000-0005-0000-0000-0000D9000000}"/>
    <cellStyle name="Porcentaje 2 4 2" xfId="307" xr:uid="{00000000-0005-0000-0000-0000DA000000}"/>
    <cellStyle name="Porcentaje 2 5" xfId="221" xr:uid="{00000000-0005-0000-0000-0000DB000000}"/>
    <cellStyle name="Porcentaje 3" xfId="46" xr:uid="{00000000-0005-0000-0000-0000DC000000}"/>
    <cellStyle name="Porcentaje 3 2" xfId="47" xr:uid="{00000000-0005-0000-0000-0000DD000000}"/>
    <cellStyle name="Porcentaje 3 2 2" xfId="48" xr:uid="{00000000-0005-0000-0000-0000DE000000}"/>
    <cellStyle name="Porcentaje 3 2 2 2" xfId="141" xr:uid="{00000000-0005-0000-0000-0000DF000000}"/>
    <cellStyle name="Porcentaje 3 2 2 2 2" xfId="313" xr:uid="{00000000-0005-0000-0000-0000E0000000}"/>
    <cellStyle name="Porcentaje 3 2 2 3" xfId="227" xr:uid="{00000000-0005-0000-0000-0000E1000000}"/>
    <cellStyle name="Porcentaje 3 2 3" xfId="140" xr:uid="{00000000-0005-0000-0000-0000E2000000}"/>
    <cellStyle name="Porcentaje 3 2 3 2" xfId="312" xr:uid="{00000000-0005-0000-0000-0000E3000000}"/>
    <cellStyle name="Porcentaje 3 2 4" xfId="226" xr:uid="{00000000-0005-0000-0000-0000E4000000}"/>
    <cellStyle name="Porcentaje 3 3" xfId="49" xr:uid="{00000000-0005-0000-0000-0000E5000000}"/>
    <cellStyle name="Porcentaje 3 3 2" xfId="142" xr:uid="{00000000-0005-0000-0000-0000E6000000}"/>
    <cellStyle name="Porcentaje 3 3 2 2" xfId="314" xr:uid="{00000000-0005-0000-0000-0000E7000000}"/>
    <cellStyle name="Porcentaje 3 3 3" xfId="228" xr:uid="{00000000-0005-0000-0000-0000E8000000}"/>
    <cellStyle name="Porcentaje 3 4" xfId="139" xr:uid="{00000000-0005-0000-0000-0000E9000000}"/>
    <cellStyle name="Porcentaje 3 4 2" xfId="311" xr:uid="{00000000-0005-0000-0000-0000EA000000}"/>
    <cellStyle name="Porcentaje 3 5" xfId="225" xr:uid="{00000000-0005-0000-0000-0000EB000000}"/>
    <cellStyle name="Porcentaje 4" xfId="50" xr:uid="{00000000-0005-0000-0000-0000EC000000}"/>
    <cellStyle name="Porcentaje 4 2" xfId="51" xr:uid="{00000000-0005-0000-0000-0000ED000000}"/>
    <cellStyle name="Porcentaje 4 2 2" xfId="52" xr:uid="{00000000-0005-0000-0000-0000EE000000}"/>
    <cellStyle name="Porcentaje 4 2 2 2" xfId="145" xr:uid="{00000000-0005-0000-0000-0000EF000000}"/>
    <cellStyle name="Porcentaje 4 2 2 2 2" xfId="317" xr:uid="{00000000-0005-0000-0000-0000F0000000}"/>
    <cellStyle name="Porcentaje 4 2 2 3" xfId="231" xr:uid="{00000000-0005-0000-0000-0000F1000000}"/>
    <cellStyle name="Porcentaje 4 2 3" xfId="144" xr:uid="{00000000-0005-0000-0000-0000F2000000}"/>
    <cellStyle name="Porcentaje 4 2 3 2" xfId="316" xr:uid="{00000000-0005-0000-0000-0000F3000000}"/>
    <cellStyle name="Porcentaje 4 2 4" xfId="230" xr:uid="{00000000-0005-0000-0000-0000F4000000}"/>
    <cellStyle name="Porcentaje 4 3" xfId="53" xr:uid="{00000000-0005-0000-0000-0000F5000000}"/>
    <cellStyle name="Porcentaje 4 3 2" xfId="54" xr:uid="{00000000-0005-0000-0000-0000F6000000}"/>
    <cellStyle name="Porcentaje 4 3 2 2" xfId="147" xr:uid="{00000000-0005-0000-0000-0000F7000000}"/>
    <cellStyle name="Porcentaje 4 3 2 2 2" xfId="319" xr:uid="{00000000-0005-0000-0000-0000F8000000}"/>
    <cellStyle name="Porcentaje 4 3 2 3" xfId="233" xr:uid="{00000000-0005-0000-0000-0000F9000000}"/>
    <cellStyle name="Porcentaje 4 3 3" xfId="146" xr:uid="{00000000-0005-0000-0000-0000FA000000}"/>
    <cellStyle name="Porcentaje 4 3 3 2" xfId="318" xr:uid="{00000000-0005-0000-0000-0000FB000000}"/>
    <cellStyle name="Porcentaje 4 3 4" xfId="232" xr:uid="{00000000-0005-0000-0000-0000FC000000}"/>
    <cellStyle name="Porcentaje 4 4" xfId="55" xr:uid="{00000000-0005-0000-0000-0000FD000000}"/>
    <cellStyle name="Porcentaje 4 4 2" xfId="56" xr:uid="{00000000-0005-0000-0000-0000FE000000}"/>
    <cellStyle name="Porcentaje 4 4 2 2" xfId="149" xr:uid="{00000000-0005-0000-0000-0000FF000000}"/>
    <cellStyle name="Porcentaje 4 4 2 2 2" xfId="321" xr:uid="{00000000-0005-0000-0000-000000010000}"/>
    <cellStyle name="Porcentaje 4 4 2 3" xfId="235" xr:uid="{00000000-0005-0000-0000-000001010000}"/>
    <cellStyle name="Porcentaje 4 4 3" xfId="148" xr:uid="{00000000-0005-0000-0000-000002010000}"/>
    <cellStyle name="Porcentaje 4 4 3 2" xfId="320" xr:uid="{00000000-0005-0000-0000-000003010000}"/>
    <cellStyle name="Porcentaje 4 4 4" xfId="234" xr:uid="{00000000-0005-0000-0000-000004010000}"/>
    <cellStyle name="Porcentaje 4 5" xfId="57" xr:uid="{00000000-0005-0000-0000-000005010000}"/>
    <cellStyle name="Porcentaje 4 5 2" xfId="150" xr:uid="{00000000-0005-0000-0000-000006010000}"/>
    <cellStyle name="Porcentaje 4 5 2 2" xfId="322" xr:uid="{00000000-0005-0000-0000-000007010000}"/>
    <cellStyle name="Porcentaje 4 5 3" xfId="236" xr:uid="{00000000-0005-0000-0000-000008010000}"/>
    <cellStyle name="Porcentaje 4 6" xfId="143" xr:uid="{00000000-0005-0000-0000-000009010000}"/>
    <cellStyle name="Porcentaje 4 6 2" xfId="315" xr:uid="{00000000-0005-0000-0000-00000A010000}"/>
    <cellStyle name="Porcentaje 4 7" xfId="229" xr:uid="{00000000-0005-0000-0000-00000B010000}"/>
    <cellStyle name="Porcentaje 5" xfId="58" xr:uid="{00000000-0005-0000-0000-00000C010000}"/>
    <cellStyle name="Porcentaje 5 2" xfId="59" xr:uid="{00000000-0005-0000-0000-00000D010000}"/>
    <cellStyle name="Porcentaje 5 2 2" xfId="60" xr:uid="{00000000-0005-0000-0000-00000E010000}"/>
    <cellStyle name="Porcentaje 5 2 2 2" xfId="61" xr:uid="{00000000-0005-0000-0000-00000F010000}"/>
    <cellStyle name="Porcentaje 5 2 2 2 2" xfId="154" xr:uid="{00000000-0005-0000-0000-000010010000}"/>
    <cellStyle name="Porcentaje 5 2 2 2 2 2" xfId="326" xr:uid="{00000000-0005-0000-0000-000011010000}"/>
    <cellStyle name="Porcentaje 5 2 2 2 3" xfId="240" xr:uid="{00000000-0005-0000-0000-000012010000}"/>
    <cellStyle name="Porcentaje 5 2 2 3" xfId="153" xr:uid="{00000000-0005-0000-0000-000013010000}"/>
    <cellStyle name="Porcentaje 5 2 2 3 2" xfId="325" xr:uid="{00000000-0005-0000-0000-000014010000}"/>
    <cellStyle name="Porcentaje 5 2 2 4" xfId="239" xr:uid="{00000000-0005-0000-0000-000015010000}"/>
    <cellStyle name="Porcentaje 5 2 3" xfId="62" xr:uid="{00000000-0005-0000-0000-000016010000}"/>
    <cellStyle name="Porcentaje 5 2 3 2" xfId="63" xr:uid="{00000000-0005-0000-0000-000017010000}"/>
    <cellStyle name="Porcentaje 5 2 3 2 2" xfId="156" xr:uid="{00000000-0005-0000-0000-000018010000}"/>
    <cellStyle name="Porcentaje 5 2 3 2 2 2" xfId="328" xr:uid="{00000000-0005-0000-0000-000019010000}"/>
    <cellStyle name="Porcentaje 5 2 3 2 3" xfId="242" xr:uid="{00000000-0005-0000-0000-00001A010000}"/>
    <cellStyle name="Porcentaje 5 2 3 3" xfId="155" xr:uid="{00000000-0005-0000-0000-00001B010000}"/>
    <cellStyle name="Porcentaje 5 2 3 3 2" xfId="327" xr:uid="{00000000-0005-0000-0000-00001C010000}"/>
    <cellStyle name="Porcentaje 5 2 3 4" xfId="241" xr:uid="{00000000-0005-0000-0000-00001D010000}"/>
    <cellStyle name="Porcentaje 5 2 4" xfId="64" xr:uid="{00000000-0005-0000-0000-00001E010000}"/>
    <cellStyle name="Porcentaje 5 2 4 2" xfId="65" xr:uid="{00000000-0005-0000-0000-00001F010000}"/>
    <cellStyle name="Porcentaje 5 2 4 2 2" xfId="158" xr:uid="{00000000-0005-0000-0000-000020010000}"/>
    <cellStyle name="Porcentaje 5 2 4 2 2 2" xfId="330" xr:uid="{00000000-0005-0000-0000-000021010000}"/>
    <cellStyle name="Porcentaje 5 2 4 2 3" xfId="244" xr:uid="{00000000-0005-0000-0000-000022010000}"/>
    <cellStyle name="Porcentaje 5 2 4 3" xfId="157" xr:uid="{00000000-0005-0000-0000-000023010000}"/>
    <cellStyle name="Porcentaje 5 2 4 3 2" xfId="329" xr:uid="{00000000-0005-0000-0000-000024010000}"/>
    <cellStyle name="Porcentaje 5 2 4 4" xfId="243" xr:uid="{00000000-0005-0000-0000-000025010000}"/>
    <cellStyle name="Porcentaje 5 2 5" xfId="66" xr:uid="{00000000-0005-0000-0000-000026010000}"/>
    <cellStyle name="Porcentaje 5 2 5 2" xfId="159" xr:uid="{00000000-0005-0000-0000-000027010000}"/>
    <cellStyle name="Porcentaje 5 2 5 2 2" xfId="331" xr:uid="{00000000-0005-0000-0000-000028010000}"/>
    <cellStyle name="Porcentaje 5 2 5 3" xfId="245" xr:uid="{00000000-0005-0000-0000-000029010000}"/>
    <cellStyle name="Porcentaje 5 2 6" xfId="152" xr:uid="{00000000-0005-0000-0000-00002A010000}"/>
    <cellStyle name="Porcentaje 5 2 6 2" xfId="324" xr:uid="{00000000-0005-0000-0000-00002B010000}"/>
    <cellStyle name="Porcentaje 5 2 7" xfId="238" xr:uid="{00000000-0005-0000-0000-00002C010000}"/>
    <cellStyle name="Porcentaje 5 3" xfId="67" xr:uid="{00000000-0005-0000-0000-00002D010000}"/>
    <cellStyle name="Porcentaje 5 3 2" xfId="68" xr:uid="{00000000-0005-0000-0000-00002E010000}"/>
    <cellStyle name="Porcentaje 5 3 2 2" xfId="161" xr:uid="{00000000-0005-0000-0000-00002F010000}"/>
    <cellStyle name="Porcentaje 5 3 2 2 2" xfId="333" xr:uid="{00000000-0005-0000-0000-000030010000}"/>
    <cellStyle name="Porcentaje 5 3 2 3" xfId="247" xr:uid="{00000000-0005-0000-0000-000031010000}"/>
    <cellStyle name="Porcentaje 5 3 3" xfId="160" xr:uid="{00000000-0005-0000-0000-000032010000}"/>
    <cellStyle name="Porcentaje 5 3 3 2" xfId="332" xr:uid="{00000000-0005-0000-0000-000033010000}"/>
    <cellStyle name="Porcentaje 5 3 4" xfId="246" xr:uid="{00000000-0005-0000-0000-000034010000}"/>
    <cellStyle name="Porcentaje 5 4" xfId="69" xr:uid="{00000000-0005-0000-0000-000035010000}"/>
    <cellStyle name="Porcentaje 5 4 2" xfId="70" xr:uid="{00000000-0005-0000-0000-000036010000}"/>
    <cellStyle name="Porcentaje 5 4 2 2" xfId="163" xr:uid="{00000000-0005-0000-0000-000037010000}"/>
    <cellStyle name="Porcentaje 5 4 2 2 2" xfId="335" xr:uid="{00000000-0005-0000-0000-000038010000}"/>
    <cellStyle name="Porcentaje 5 4 2 3" xfId="249" xr:uid="{00000000-0005-0000-0000-000039010000}"/>
    <cellStyle name="Porcentaje 5 4 3" xfId="162" xr:uid="{00000000-0005-0000-0000-00003A010000}"/>
    <cellStyle name="Porcentaje 5 4 3 2" xfId="334" xr:uid="{00000000-0005-0000-0000-00003B010000}"/>
    <cellStyle name="Porcentaje 5 4 4" xfId="248" xr:uid="{00000000-0005-0000-0000-00003C010000}"/>
    <cellStyle name="Porcentaje 5 5" xfId="71" xr:uid="{00000000-0005-0000-0000-00003D010000}"/>
    <cellStyle name="Porcentaje 5 5 2" xfId="72" xr:uid="{00000000-0005-0000-0000-00003E010000}"/>
    <cellStyle name="Porcentaje 5 5 2 2" xfId="165" xr:uid="{00000000-0005-0000-0000-00003F010000}"/>
    <cellStyle name="Porcentaje 5 5 2 2 2" xfId="337" xr:uid="{00000000-0005-0000-0000-000040010000}"/>
    <cellStyle name="Porcentaje 5 5 2 3" xfId="251" xr:uid="{00000000-0005-0000-0000-000041010000}"/>
    <cellStyle name="Porcentaje 5 5 3" xfId="164" xr:uid="{00000000-0005-0000-0000-000042010000}"/>
    <cellStyle name="Porcentaje 5 5 3 2" xfId="336" xr:uid="{00000000-0005-0000-0000-000043010000}"/>
    <cellStyle name="Porcentaje 5 5 4" xfId="250" xr:uid="{00000000-0005-0000-0000-000044010000}"/>
    <cellStyle name="Porcentaje 5 6" xfId="73" xr:uid="{00000000-0005-0000-0000-000045010000}"/>
    <cellStyle name="Porcentaje 5 6 2" xfId="166" xr:uid="{00000000-0005-0000-0000-000046010000}"/>
    <cellStyle name="Porcentaje 5 6 2 2" xfId="338" xr:uid="{00000000-0005-0000-0000-000047010000}"/>
    <cellStyle name="Porcentaje 5 6 3" xfId="252" xr:uid="{00000000-0005-0000-0000-000048010000}"/>
    <cellStyle name="Porcentaje 5 7" xfId="151" xr:uid="{00000000-0005-0000-0000-000049010000}"/>
    <cellStyle name="Porcentaje 5 7 2" xfId="323" xr:uid="{00000000-0005-0000-0000-00004A010000}"/>
    <cellStyle name="Porcentaje 5 8" xfId="237" xr:uid="{00000000-0005-0000-0000-00004B010000}"/>
    <cellStyle name="Porcentaje 6" xfId="74" xr:uid="{00000000-0005-0000-0000-00004C010000}"/>
    <cellStyle name="Porcentaje 6 2" xfId="75" xr:uid="{00000000-0005-0000-0000-00004D010000}"/>
    <cellStyle name="Porcentaje 6 2 2" xfId="76" xr:uid="{00000000-0005-0000-0000-00004E010000}"/>
    <cellStyle name="Porcentaje 6 2 2 2" xfId="169" xr:uid="{00000000-0005-0000-0000-00004F010000}"/>
    <cellStyle name="Porcentaje 6 2 2 2 2" xfId="341" xr:uid="{00000000-0005-0000-0000-000050010000}"/>
    <cellStyle name="Porcentaje 6 2 2 3" xfId="255" xr:uid="{00000000-0005-0000-0000-000051010000}"/>
    <cellStyle name="Porcentaje 6 2 3" xfId="168" xr:uid="{00000000-0005-0000-0000-000052010000}"/>
    <cellStyle name="Porcentaje 6 2 3 2" xfId="340" xr:uid="{00000000-0005-0000-0000-000053010000}"/>
    <cellStyle name="Porcentaje 6 2 4" xfId="254" xr:uid="{00000000-0005-0000-0000-000054010000}"/>
    <cellStyle name="Porcentaje 6 3" xfId="77" xr:uid="{00000000-0005-0000-0000-000055010000}"/>
    <cellStyle name="Porcentaje 6 3 2" xfId="170" xr:uid="{00000000-0005-0000-0000-000056010000}"/>
    <cellStyle name="Porcentaje 6 3 2 2" xfId="342" xr:uid="{00000000-0005-0000-0000-000057010000}"/>
    <cellStyle name="Porcentaje 6 3 3" xfId="256" xr:uid="{00000000-0005-0000-0000-000058010000}"/>
    <cellStyle name="Porcentaje 6 4" xfId="167" xr:uid="{00000000-0005-0000-0000-000059010000}"/>
    <cellStyle name="Porcentaje 6 4 2" xfId="339" xr:uid="{00000000-0005-0000-0000-00005A010000}"/>
    <cellStyle name="Porcentaje 6 5" xfId="253" xr:uid="{00000000-0005-0000-0000-00005B010000}"/>
    <cellStyle name="Porcentaje 7" xfId="78" xr:uid="{00000000-0005-0000-0000-00005C010000}"/>
    <cellStyle name="Porcentaje 7 2" xfId="79" xr:uid="{00000000-0005-0000-0000-00005D010000}"/>
    <cellStyle name="Porcentaje 7 2 2" xfId="80" xr:uid="{00000000-0005-0000-0000-00005E010000}"/>
    <cellStyle name="Porcentaje 7 2 2 2" xfId="173" xr:uid="{00000000-0005-0000-0000-00005F010000}"/>
    <cellStyle name="Porcentaje 7 2 2 2 2" xfId="345" xr:uid="{00000000-0005-0000-0000-000060010000}"/>
    <cellStyle name="Porcentaje 7 2 2 3" xfId="259" xr:uid="{00000000-0005-0000-0000-000061010000}"/>
    <cellStyle name="Porcentaje 7 2 3" xfId="172" xr:uid="{00000000-0005-0000-0000-000062010000}"/>
    <cellStyle name="Porcentaje 7 2 3 2" xfId="344" xr:uid="{00000000-0005-0000-0000-000063010000}"/>
    <cellStyle name="Porcentaje 7 2 4" xfId="258" xr:uid="{00000000-0005-0000-0000-000064010000}"/>
    <cellStyle name="Porcentaje 7 3" xfId="81" xr:uid="{00000000-0005-0000-0000-000065010000}"/>
    <cellStyle name="Porcentaje 7 3 2" xfId="82" xr:uid="{00000000-0005-0000-0000-000066010000}"/>
    <cellStyle name="Porcentaje 7 3 2 2" xfId="175" xr:uid="{00000000-0005-0000-0000-000067010000}"/>
    <cellStyle name="Porcentaje 7 3 2 2 2" xfId="347" xr:uid="{00000000-0005-0000-0000-000068010000}"/>
    <cellStyle name="Porcentaje 7 3 2 3" xfId="261" xr:uid="{00000000-0005-0000-0000-000069010000}"/>
    <cellStyle name="Porcentaje 7 3 3" xfId="174" xr:uid="{00000000-0005-0000-0000-00006A010000}"/>
    <cellStyle name="Porcentaje 7 3 3 2" xfId="346" xr:uid="{00000000-0005-0000-0000-00006B010000}"/>
    <cellStyle name="Porcentaje 7 3 4" xfId="260" xr:uid="{00000000-0005-0000-0000-00006C010000}"/>
    <cellStyle name="Porcentaje 7 4" xfId="83" xr:uid="{00000000-0005-0000-0000-00006D010000}"/>
    <cellStyle name="Porcentaje 7 4 2" xfId="84" xr:uid="{00000000-0005-0000-0000-00006E010000}"/>
    <cellStyle name="Porcentaje 7 4 2 2" xfId="177" xr:uid="{00000000-0005-0000-0000-00006F010000}"/>
    <cellStyle name="Porcentaje 7 4 2 2 2" xfId="349" xr:uid="{00000000-0005-0000-0000-000070010000}"/>
    <cellStyle name="Porcentaje 7 4 2 3" xfId="263" xr:uid="{00000000-0005-0000-0000-000071010000}"/>
    <cellStyle name="Porcentaje 7 4 3" xfId="176" xr:uid="{00000000-0005-0000-0000-000072010000}"/>
    <cellStyle name="Porcentaje 7 4 3 2" xfId="348" xr:uid="{00000000-0005-0000-0000-000073010000}"/>
    <cellStyle name="Porcentaje 7 4 4" xfId="262" xr:uid="{00000000-0005-0000-0000-000074010000}"/>
    <cellStyle name="Porcentaje 7 5" xfId="85" xr:uid="{00000000-0005-0000-0000-000075010000}"/>
    <cellStyle name="Porcentaje 7 5 2" xfId="178" xr:uid="{00000000-0005-0000-0000-000076010000}"/>
    <cellStyle name="Porcentaje 7 5 2 2" xfId="350" xr:uid="{00000000-0005-0000-0000-000077010000}"/>
    <cellStyle name="Porcentaje 7 5 3" xfId="264" xr:uid="{00000000-0005-0000-0000-000078010000}"/>
    <cellStyle name="Porcentaje 7 6" xfId="171" xr:uid="{00000000-0005-0000-0000-000079010000}"/>
    <cellStyle name="Porcentaje 7 6 2" xfId="343" xr:uid="{00000000-0005-0000-0000-00007A010000}"/>
    <cellStyle name="Porcentaje 7 7" xfId="257" xr:uid="{00000000-0005-0000-0000-00007B010000}"/>
    <cellStyle name="Porcentaje 8" xfId="86" xr:uid="{00000000-0005-0000-0000-00007C010000}"/>
    <cellStyle name="Porcentaje 8 2" xfId="87" xr:uid="{00000000-0005-0000-0000-00007D010000}"/>
    <cellStyle name="Porcentaje 8 2 2" xfId="180" xr:uid="{00000000-0005-0000-0000-00007E010000}"/>
    <cellStyle name="Porcentaje 8 2 2 2" xfId="352" xr:uid="{00000000-0005-0000-0000-00007F010000}"/>
    <cellStyle name="Porcentaje 8 2 3" xfId="266" xr:uid="{00000000-0005-0000-0000-000080010000}"/>
    <cellStyle name="Porcentaje 8 3" xfId="179" xr:uid="{00000000-0005-0000-0000-000081010000}"/>
    <cellStyle name="Porcentaje 8 3 2" xfId="351" xr:uid="{00000000-0005-0000-0000-000082010000}"/>
    <cellStyle name="Porcentaje 8 4" xfId="265" xr:uid="{00000000-0005-0000-0000-000083010000}"/>
    <cellStyle name="Porcentaje 9" xfId="88" xr:uid="{00000000-0005-0000-0000-000084010000}"/>
    <cellStyle name="Porcentaje 9 2" xfId="89" xr:uid="{00000000-0005-0000-0000-000085010000}"/>
    <cellStyle name="Porcentaje 9 2 2" xfId="182" xr:uid="{00000000-0005-0000-0000-000086010000}"/>
    <cellStyle name="Porcentaje 9 2 2 2" xfId="354" xr:uid="{00000000-0005-0000-0000-000087010000}"/>
    <cellStyle name="Porcentaje 9 2 3" xfId="268" xr:uid="{00000000-0005-0000-0000-000088010000}"/>
    <cellStyle name="Porcentaje 9 3" xfId="181" xr:uid="{00000000-0005-0000-0000-000089010000}"/>
    <cellStyle name="Porcentaje 9 3 2" xfId="353" xr:uid="{00000000-0005-0000-0000-00008A010000}"/>
    <cellStyle name="Porcentaje 9 4" xfId="267" xr:uid="{00000000-0005-0000-0000-00008B01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Concursos presentados en los J. de lo Mercantil Personas</a:t>
            </a:r>
            <a:r>
              <a:rPr lang="es-ES" b="1" baseline="0"/>
              <a:t> jurídicas. Cuarto </a:t>
            </a:r>
            <a:r>
              <a:rPr lang="es-ES" b="1"/>
              <a:t>trimestre de 2023</a:t>
            </a:r>
          </a:p>
        </c:rich>
      </c:tx>
      <c:layout>
        <c:manualLayout>
          <c:xMode val="edge"/>
          <c:yMode val="edge"/>
          <c:x val="0.11440001102224424"/>
          <c:y val="1.6390712191407805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5.4755202843739019E-2"/>
          <c:y val="0.26763295499618689"/>
          <c:w val="0.91826458373925968"/>
          <c:h val="0.3745262543936394"/>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'Concursos TSJ persona juridica'!$B$6:$B$22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'Concursos TSJ persona juridica'!$J$6:$J$22</c:f>
              <c:numCache>
                <c:formatCode>General</c:formatCode>
                <c:ptCount val="17"/>
                <c:pt idx="0">
                  <c:v>207</c:v>
                </c:pt>
                <c:pt idx="1">
                  <c:v>24</c:v>
                </c:pt>
                <c:pt idx="2">
                  <c:v>19</c:v>
                </c:pt>
                <c:pt idx="3">
                  <c:v>28</c:v>
                </c:pt>
                <c:pt idx="4">
                  <c:v>21</c:v>
                </c:pt>
                <c:pt idx="5">
                  <c:v>7</c:v>
                </c:pt>
                <c:pt idx="6">
                  <c:v>41</c:v>
                </c:pt>
                <c:pt idx="7">
                  <c:v>28</c:v>
                </c:pt>
                <c:pt idx="8">
                  <c:v>383</c:v>
                </c:pt>
                <c:pt idx="9">
                  <c:v>201</c:v>
                </c:pt>
                <c:pt idx="10">
                  <c:v>18</c:v>
                </c:pt>
                <c:pt idx="11">
                  <c:v>75</c:v>
                </c:pt>
                <c:pt idx="12">
                  <c:v>351</c:v>
                </c:pt>
                <c:pt idx="13">
                  <c:v>43</c:v>
                </c:pt>
                <c:pt idx="14">
                  <c:v>17</c:v>
                </c:pt>
                <c:pt idx="15">
                  <c:v>50</c:v>
                </c:pt>
                <c:pt idx="16">
                  <c:v>10</c:v>
                </c:pt>
              </c:numCache>
            </c:numRef>
          </c:val>
          <c:extLst>
            <c:ext xmlns:c16="http://schemas.microsoft.com/office/drawing/2014/chart" uri="{C3380CC4-5D6E-409C-BE32-E72D297353CC}">
              <c16:uniqueId val="{00000000-24D5-4F0E-9244-55E82A0B2FC7}"/>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Concursos aperturada la fase de convenio en los  </a:t>
            </a:r>
          </a:p>
          <a:p>
            <a:pPr>
              <a:defRPr/>
            </a:pPr>
            <a:r>
              <a:rPr lang="es-ES" b="1"/>
              <a:t>J. de lo Mercantil.</a:t>
            </a:r>
            <a:r>
              <a:rPr lang="es-ES" b="1" baseline="0"/>
              <a:t> Cuarto</a:t>
            </a:r>
            <a:r>
              <a:rPr lang="es-ES" b="1"/>
              <a:t> trimestre de 2023</a:t>
            </a:r>
          </a:p>
        </c:rich>
      </c:tx>
      <c:layout>
        <c:manualLayout>
          <c:xMode val="edge"/>
          <c:yMode val="edge"/>
          <c:x val="0.18608319867489873"/>
          <c:y val="2.1631546056742907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7.8611094665798353E-2"/>
          <c:y val="0.21184976877890263"/>
          <c:w val="0.9213888570051193"/>
          <c:h val="0.38709839154721043"/>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'Concursos Convenio TSJ'!$B$6:$B$22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'Concursos Convenio TSJ'!$J$6:$J$22</c:f>
              <c:numCache>
                <c:formatCode>General</c:formatCode>
                <c:ptCount val="17"/>
                <c:pt idx="0">
                  <c:v>3</c:v>
                </c:pt>
                <c:pt idx="1">
                  <c:v>4</c:v>
                </c:pt>
                <c:pt idx="2">
                  <c:v>0</c:v>
                </c:pt>
                <c:pt idx="3">
                  <c:v>2</c:v>
                </c:pt>
                <c:pt idx="4">
                  <c:v>2</c:v>
                </c:pt>
                <c:pt idx="5">
                  <c:v>1</c:v>
                </c:pt>
                <c:pt idx="6">
                  <c:v>0</c:v>
                </c:pt>
                <c:pt idx="7">
                  <c:v>2</c:v>
                </c:pt>
                <c:pt idx="8">
                  <c:v>4</c:v>
                </c:pt>
                <c:pt idx="9">
                  <c:v>1</c:v>
                </c:pt>
                <c:pt idx="10">
                  <c:v>3</c:v>
                </c:pt>
                <c:pt idx="11">
                  <c:v>6</c:v>
                </c:pt>
                <c:pt idx="12">
                  <c:v>5</c:v>
                </c:pt>
                <c:pt idx="13">
                  <c:v>0</c:v>
                </c:pt>
                <c:pt idx="14">
                  <c:v>2</c:v>
                </c:pt>
                <c:pt idx="15">
                  <c:v>0</c:v>
                </c:pt>
                <c:pt idx="16">
                  <c:v>0</c:v>
                </c:pt>
              </c:numCache>
            </c:numRef>
          </c:val>
          <c:extLst>
            <c:ext xmlns:c16="http://schemas.microsoft.com/office/drawing/2014/chart" uri="{C3380CC4-5D6E-409C-BE32-E72D297353CC}">
              <c16:uniqueId val="{00000000-CC44-4D5A-883B-CE52C77DD635}"/>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Concursos iniciada la liquidación en los J. de lo Mercantil. Cuarto trimestre de 2023</a:t>
            </a:r>
          </a:p>
        </c:rich>
      </c:tx>
      <c:layout>
        <c:manualLayout>
          <c:xMode val="edge"/>
          <c:yMode val="edge"/>
          <c:x val="0.14229342089353586"/>
          <c:y val="1.075978060990128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6.1166571194630266E-2"/>
          <c:y val="0.23009759050202375"/>
          <c:w val="0.91814543590214492"/>
          <c:h val="0.38709839154721043"/>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'Concursos Liquidación TSJ'!$B$6:$B$22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'Concursos Liquidación TSJ'!$J$6:$J$22</c:f>
              <c:numCache>
                <c:formatCode>#,##0</c:formatCode>
                <c:ptCount val="17"/>
                <c:pt idx="0">
                  <c:v>137</c:v>
                </c:pt>
                <c:pt idx="1">
                  <c:v>11</c:v>
                </c:pt>
                <c:pt idx="2">
                  <c:v>11</c:v>
                </c:pt>
                <c:pt idx="3">
                  <c:v>36</c:v>
                </c:pt>
                <c:pt idx="4">
                  <c:v>30</c:v>
                </c:pt>
                <c:pt idx="5">
                  <c:v>6</c:v>
                </c:pt>
                <c:pt idx="6">
                  <c:v>28</c:v>
                </c:pt>
                <c:pt idx="7">
                  <c:v>14</c:v>
                </c:pt>
                <c:pt idx="8">
                  <c:v>116</c:v>
                </c:pt>
                <c:pt idx="9">
                  <c:v>101</c:v>
                </c:pt>
                <c:pt idx="10">
                  <c:v>13</c:v>
                </c:pt>
                <c:pt idx="11">
                  <c:v>73</c:v>
                </c:pt>
                <c:pt idx="12">
                  <c:v>87</c:v>
                </c:pt>
                <c:pt idx="13">
                  <c:v>41</c:v>
                </c:pt>
                <c:pt idx="14">
                  <c:v>22</c:v>
                </c:pt>
                <c:pt idx="15">
                  <c:v>13</c:v>
                </c:pt>
                <c:pt idx="16">
                  <c:v>5</c:v>
                </c:pt>
              </c:numCache>
            </c:numRef>
          </c:val>
          <c:extLst>
            <c:ext xmlns:c16="http://schemas.microsoft.com/office/drawing/2014/chart" uri="{C3380CC4-5D6E-409C-BE32-E72D297353CC}">
              <c16:uniqueId val="{00000000-1D26-4DF9-A4B3-BEBE6021001E}"/>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Expedientes art. 169 TRLC (EREs) presentados en los J. de lo Mercantil. Cuarto</a:t>
            </a:r>
            <a:r>
              <a:rPr lang="es-ES" b="1" baseline="0"/>
              <a:t> </a:t>
            </a:r>
            <a:r>
              <a:rPr lang="es-ES" b="1"/>
              <a:t>trimestre de 2023</a:t>
            </a:r>
          </a:p>
        </c:rich>
      </c:tx>
      <c:layout>
        <c:manualLayout>
          <c:xMode val="edge"/>
          <c:yMode val="edge"/>
          <c:x val="0.12403249107834789"/>
          <c:y val="1.465363817474623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7.4468752630411E-2"/>
          <c:y val="0.23128373659174956"/>
          <c:w val="0.90998217059602249"/>
          <c:h val="0.39991890436772326"/>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'E.R.E''s TSJ'!$B$6:$B$22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'E.R.E''s TSJ'!$J$6:$J$22</c:f>
              <c:numCache>
                <c:formatCode>General</c:formatCode>
                <c:ptCount val="17"/>
                <c:pt idx="0">
                  <c:v>6</c:v>
                </c:pt>
                <c:pt idx="1">
                  <c:v>4</c:v>
                </c:pt>
                <c:pt idx="2">
                  <c:v>1</c:v>
                </c:pt>
                <c:pt idx="3">
                  <c:v>1</c:v>
                </c:pt>
                <c:pt idx="4">
                  <c:v>4</c:v>
                </c:pt>
                <c:pt idx="5">
                  <c:v>2</c:v>
                </c:pt>
                <c:pt idx="6">
                  <c:v>3</c:v>
                </c:pt>
                <c:pt idx="7">
                  <c:v>0</c:v>
                </c:pt>
                <c:pt idx="8">
                  <c:v>28</c:v>
                </c:pt>
                <c:pt idx="9">
                  <c:v>16</c:v>
                </c:pt>
                <c:pt idx="10">
                  <c:v>0</c:v>
                </c:pt>
                <c:pt idx="11">
                  <c:v>11</c:v>
                </c:pt>
                <c:pt idx="12">
                  <c:v>7</c:v>
                </c:pt>
                <c:pt idx="13">
                  <c:v>4</c:v>
                </c:pt>
                <c:pt idx="14">
                  <c:v>0</c:v>
                </c:pt>
                <c:pt idx="15">
                  <c:v>9</c:v>
                </c:pt>
                <c:pt idx="16">
                  <c:v>0</c:v>
                </c:pt>
              </c:numCache>
            </c:numRef>
          </c:val>
          <c:extLst>
            <c:ext xmlns:c16="http://schemas.microsoft.com/office/drawing/2014/chart" uri="{C3380CC4-5D6E-409C-BE32-E72D297353CC}">
              <c16:uniqueId val="{00000000-05C4-428A-9AD1-C24A793E324D}"/>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Concursos consecutivos declarados en </a:t>
            </a:r>
          </a:p>
          <a:p>
            <a:pPr>
              <a:defRPr/>
            </a:pPr>
            <a:r>
              <a:rPr lang="es-ES" b="1"/>
              <a:t>  los J. de lo Mercantil. Cuarto trimestre de 2023</a:t>
            </a:r>
          </a:p>
        </c:rich>
      </c:tx>
      <c:layout>
        <c:manualLayout>
          <c:xMode val="edge"/>
          <c:yMode val="edge"/>
          <c:x val="0.18793118932422606"/>
          <c:y val="1.260837655956512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7.104076119328423E-2"/>
          <c:y val="0.2422314710661167"/>
          <c:w val="0.90338511257521381"/>
          <c:h val="0.44582377979954579"/>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'Consecutivos declarados TSJ'!$B$6:$B$22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'Consecutivos declarados TSJ'!$J$6:$J$22</c:f>
              <c:numCache>
                <c:formatCode>#,##0</c:formatCode>
                <c:ptCount val="17"/>
                <c:pt idx="0">
                  <c:v>4</c:v>
                </c:pt>
                <c:pt idx="1">
                  <c:v>0</c:v>
                </c:pt>
                <c:pt idx="2">
                  <c:v>0</c:v>
                </c:pt>
                <c:pt idx="3">
                  <c:v>12</c:v>
                </c:pt>
                <c:pt idx="4">
                  <c:v>1</c:v>
                </c:pt>
                <c:pt idx="5">
                  <c:v>0</c:v>
                </c:pt>
                <c:pt idx="6">
                  <c:v>0</c:v>
                </c:pt>
                <c:pt idx="7">
                  <c:v>10</c:v>
                </c:pt>
                <c:pt idx="8">
                  <c:v>45</c:v>
                </c:pt>
                <c:pt idx="9">
                  <c:v>11</c:v>
                </c:pt>
                <c:pt idx="10">
                  <c:v>25</c:v>
                </c:pt>
                <c:pt idx="11">
                  <c:v>3</c:v>
                </c:pt>
                <c:pt idx="12">
                  <c:v>46</c:v>
                </c:pt>
                <c:pt idx="13">
                  <c:v>1</c:v>
                </c:pt>
                <c:pt idx="14">
                  <c:v>3</c:v>
                </c:pt>
                <c:pt idx="15">
                  <c:v>1</c:v>
                </c:pt>
                <c:pt idx="16">
                  <c:v>0</c:v>
                </c:pt>
              </c:numCache>
            </c:numRef>
          </c:val>
          <c:extLst>
            <c:ext xmlns:c16="http://schemas.microsoft.com/office/drawing/2014/chart" uri="{C3380CC4-5D6E-409C-BE32-E72D297353CC}">
              <c16:uniqueId val="{00000000-311F-4D10-8F28-E33C1B1038A8}"/>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sz="1100" b="1"/>
              <a:t>Concursos de personas juridicas presentados </a:t>
            </a:r>
            <a:r>
              <a:rPr lang="es-ES" sz="1100" b="1" baseline="0"/>
              <a:t> </a:t>
            </a:r>
            <a:r>
              <a:rPr lang="es-ES" sz="1100" b="1"/>
              <a:t>por cada 100.000 habitantes.</a:t>
            </a:r>
            <a:r>
              <a:rPr lang="es-ES" sz="1100" b="1" baseline="0"/>
              <a:t> </a:t>
            </a:r>
          </a:p>
          <a:p>
            <a:pPr>
              <a:defRPr/>
            </a:pPr>
            <a:r>
              <a:rPr lang="es-ES" sz="1100" b="1" baseline="0"/>
              <a:t>Cuarto </a:t>
            </a:r>
            <a:r>
              <a:rPr lang="es-ES" sz="1100" b="1"/>
              <a:t>trimestre de 2023</a:t>
            </a:r>
          </a:p>
        </c:rich>
      </c:tx>
      <c:layout>
        <c:manualLayout>
          <c:xMode val="edge"/>
          <c:yMode val="edge"/>
          <c:x val="0.13838637357830272"/>
          <c:y val="1.7451997387971919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5.5619764267663969E-2"/>
          <c:y val="0.25195198719401068"/>
          <c:w val="0.92731362324202871"/>
          <c:h val="0.36902234561871228"/>
        </c:manualLayout>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'Concursos TSJ persona juridica'!$B$52:$B$68</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'Concursos TSJ persona juridica'!$J$52:$J$68</c:f>
              <c:numCache>
                <c:formatCode>#,##0.0</c:formatCode>
                <c:ptCount val="17"/>
                <c:pt idx="0">
                  <c:v>2.3670292719189483</c:v>
                </c:pt>
                <c:pt idx="1">
                  <c:v>1.7786631567713707</c:v>
                </c:pt>
                <c:pt idx="2">
                  <c:v>1.8875328455551086</c:v>
                </c:pt>
                <c:pt idx="3">
                  <c:v>2.3203278954791724</c:v>
                </c:pt>
                <c:pt idx="4">
                  <c:v>0.94897925983232889</c:v>
                </c:pt>
                <c:pt idx="5">
                  <c:v>1.1894061295195308</c:v>
                </c:pt>
                <c:pt idx="6">
                  <c:v>1.7208373678575282</c:v>
                </c:pt>
                <c:pt idx="7">
                  <c:v>1.3457494743166116</c:v>
                </c:pt>
                <c:pt idx="8">
                  <c:v>4.8486806524729031</c:v>
                </c:pt>
                <c:pt idx="9">
                  <c:v>3.8518520221935666</c:v>
                </c:pt>
                <c:pt idx="10">
                  <c:v>1.7072858423321526</c:v>
                </c:pt>
                <c:pt idx="11">
                  <c:v>2.7780699895840897</c:v>
                </c:pt>
                <c:pt idx="12">
                  <c:v>5.1248686661149527</c:v>
                </c:pt>
                <c:pt idx="13">
                  <c:v>2.7693944558011085</c:v>
                </c:pt>
                <c:pt idx="14">
                  <c:v>2.5290092234454034</c:v>
                </c:pt>
                <c:pt idx="15">
                  <c:v>2.2523445780885614</c:v>
                </c:pt>
                <c:pt idx="16">
                  <c:v>3.1030555788284726</c:v>
                </c:pt>
              </c:numCache>
            </c:numRef>
          </c:val>
          <c:extLst>
            <c:ext xmlns:c16="http://schemas.microsoft.com/office/drawing/2014/chart" uri="{C3380CC4-5D6E-409C-BE32-E72D297353CC}">
              <c16:uniqueId val="{00000000-0D56-4944-AEAE-81FB1BFF9DF7}"/>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Concursos presentados en los J. de lo Mercantil Personas</a:t>
            </a:r>
            <a:r>
              <a:rPr lang="es-ES" b="1" baseline="0"/>
              <a:t> naturales empresarios. Cuarto</a:t>
            </a:r>
            <a:r>
              <a:rPr lang="es-ES" b="1"/>
              <a:t> trimestre de 2023</a:t>
            </a:r>
          </a:p>
        </c:rich>
      </c:tx>
      <c:layout>
        <c:manualLayout>
          <c:xMode val="edge"/>
          <c:yMode val="edge"/>
          <c:x val="0.13641947464505147"/>
          <c:y val="3.9302666816337657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5.5375714394528021E-2"/>
          <c:y val="0.21871993216696864"/>
          <c:w val="0.94051670447973668"/>
          <c:h val="0.49903520280410779"/>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'Concursos TSJ  pers nat empresa'!$B$6:$B$22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'Concursos TSJ  pers nat empresa'!$J$6:$J$22</c:f>
              <c:numCache>
                <c:formatCode>General</c:formatCode>
                <c:ptCount val="17"/>
                <c:pt idx="0">
                  <c:v>76</c:v>
                </c:pt>
                <c:pt idx="1">
                  <c:v>5</c:v>
                </c:pt>
                <c:pt idx="2">
                  <c:v>42</c:v>
                </c:pt>
                <c:pt idx="3">
                  <c:v>0</c:v>
                </c:pt>
                <c:pt idx="4">
                  <c:v>20</c:v>
                </c:pt>
                <c:pt idx="5">
                  <c:v>4</c:v>
                </c:pt>
                <c:pt idx="6">
                  <c:v>12</c:v>
                </c:pt>
                <c:pt idx="7">
                  <c:v>27</c:v>
                </c:pt>
                <c:pt idx="8">
                  <c:v>580</c:v>
                </c:pt>
                <c:pt idx="9">
                  <c:v>81</c:v>
                </c:pt>
                <c:pt idx="10">
                  <c:v>16</c:v>
                </c:pt>
                <c:pt idx="11">
                  <c:v>46</c:v>
                </c:pt>
                <c:pt idx="12">
                  <c:v>54</c:v>
                </c:pt>
                <c:pt idx="13">
                  <c:v>12</c:v>
                </c:pt>
                <c:pt idx="14">
                  <c:v>21</c:v>
                </c:pt>
                <c:pt idx="15">
                  <c:v>0</c:v>
                </c:pt>
                <c:pt idx="16">
                  <c:v>6</c:v>
                </c:pt>
              </c:numCache>
            </c:numRef>
          </c:val>
          <c:extLst>
            <c:ext xmlns:c16="http://schemas.microsoft.com/office/drawing/2014/chart" uri="{C3380CC4-5D6E-409C-BE32-E72D297353CC}">
              <c16:uniqueId val="{00000000-06E5-4707-8F05-FCDE1C7A82BB}"/>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max val="6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r>
              <a:rPr lang="es-ES" sz="1100" b="1"/>
              <a:t>Concursos de personas naturales empresarios presentados en los juzgados de lo</a:t>
            </a:r>
            <a:r>
              <a:rPr lang="es-ES" sz="1100" b="1" baseline="0"/>
              <a:t> mercantil </a:t>
            </a:r>
            <a:r>
              <a:rPr lang="es-ES" sz="1100" b="1"/>
              <a:t>por cada 100.000 habitantes. </a:t>
            </a:r>
          </a:p>
          <a:p>
            <a:pPr>
              <a:defRPr sz="1100"/>
            </a:pPr>
            <a:r>
              <a:rPr lang="es-ES" sz="1100" b="1"/>
              <a:t>Cuarto trimestre de 2023</a:t>
            </a:r>
          </a:p>
        </c:rich>
      </c:tx>
      <c:layout>
        <c:manualLayout>
          <c:xMode val="edge"/>
          <c:yMode val="edge"/>
          <c:x val="0.16372474449903371"/>
          <c:y val="1.2166875740845897E-2"/>
        </c:manualLayout>
      </c:layout>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7.2464455456581436E-2"/>
          <c:y val="0.24885707468384632"/>
          <c:w val="0.92731362324202871"/>
          <c:h val="0.36902234561871228"/>
        </c:manualLayout>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'Concursos TSJ  pers nat empresa'!$B$52:$B$68</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'Concursos TSJ  pers nat empresa'!$J$52:$J$68</c:f>
              <c:numCache>
                <c:formatCode>#,##0.0</c:formatCode>
                <c:ptCount val="17"/>
                <c:pt idx="0">
                  <c:v>0.86905422543884092</c:v>
                </c:pt>
                <c:pt idx="1">
                  <c:v>0.37055482432736886</c:v>
                </c:pt>
                <c:pt idx="2">
                  <c:v>4.1724410270165553</c:v>
                </c:pt>
                <c:pt idx="3">
                  <c:v>0</c:v>
                </c:pt>
                <c:pt idx="4">
                  <c:v>0.90378977126888471</c:v>
                </c:pt>
                <c:pt idx="5">
                  <c:v>0.67966064543973193</c:v>
                </c:pt>
                <c:pt idx="6">
                  <c:v>0.50365971742171545</c:v>
                </c:pt>
                <c:pt idx="7">
                  <c:v>1.2976869930910182</c:v>
                </c:pt>
                <c:pt idx="8">
                  <c:v>7.3426495520477379</c:v>
                </c:pt>
                <c:pt idx="9">
                  <c:v>1.552238874615318</c:v>
                </c:pt>
                <c:pt idx="10">
                  <c:v>1.5175874154063578</c:v>
                </c:pt>
                <c:pt idx="11">
                  <c:v>1.7038829269449081</c:v>
                </c:pt>
                <c:pt idx="12">
                  <c:v>0.78844133324845422</c:v>
                </c:pt>
                <c:pt idx="13">
                  <c:v>0.77285426673519297</c:v>
                </c:pt>
                <c:pt idx="14">
                  <c:v>3.1240702171972625</c:v>
                </c:pt>
                <c:pt idx="15">
                  <c:v>0</c:v>
                </c:pt>
                <c:pt idx="16">
                  <c:v>1.8618333472970836</c:v>
                </c:pt>
              </c:numCache>
            </c:numRef>
          </c:val>
          <c:extLst>
            <c:ext xmlns:c16="http://schemas.microsoft.com/office/drawing/2014/chart" uri="{C3380CC4-5D6E-409C-BE32-E72D297353CC}">
              <c16:uniqueId val="{00000000-AF67-4CC1-A12F-96348C6298E6}"/>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max val="8"/>
          <c:min val="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Concursos presentados en los J. de lo Mercantil Personas</a:t>
            </a:r>
            <a:r>
              <a:rPr lang="es-ES" b="1" baseline="0"/>
              <a:t> naturales no empresarios.</a:t>
            </a:r>
            <a:r>
              <a:rPr lang="es-ES" b="1"/>
              <a:t> Cuarto trimestre de 2023</a:t>
            </a:r>
          </a:p>
        </c:rich>
      </c:tx>
      <c:layout>
        <c:manualLayout>
          <c:xMode val="edge"/>
          <c:yMode val="edge"/>
          <c:x val="0.11987002691899372"/>
          <c:y val="3.1954912999295512E-3"/>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8.5060304075509824E-2"/>
          <c:y val="0.24298277442160585"/>
          <c:w val="0.90402476340203664"/>
          <c:h val="0.42804272460594833"/>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'Concurso TSJ pers nat no empre'!$B$6:$B$22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'Concurso TSJ pers nat no empre'!$H$6:$H$22</c:f>
              <c:numCache>
                <c:formatCode>General</c:formatCode>
                <c:ptCount val="17"/>
                <c:pt idx="0">
                  <c:v>1642</c:v>
                </c:pt>
                <c:pt idx="1">
                  <c:v>179</c:v>
                </c:pt>
                <c:pt idx="2">
                  <c:v>175</c:v>
                </c:pt>
                <c:pt idx="3">
                  <c:v>226</c:v>
                </c:pt>
                <c:pt idx="4">
                  <c:v>498</c:v>
                </c:pt>
                <c:pt idx="5">
                  <c:v>92</c:v>
                </c:pt>
                <c:pt idx="6">
                  <c:v>326</c:v>
                </c:pt>
                <c:pt idx="7">
                  <c:v>275</c:v>
                </c:pt>
                <c:pt idx="8">
                  <c:v>2105</c:v>
                </c:pt>
                <c:pt idx="9">
                  <c:v>1330</c:v>
                </c:pt>
                <c:pt idx="10">
                  <c:v>126</c:v>
                </c:pt>
                <c:pt idx="11">
                  <c:v>440</c:v>
                </c:pt>
                <c:pt idx="12">
                  <c:v>1091</c:v>
                </c:pt>
                <c:pt idx="13">
                  <c:v>467</c:v>
                </c:pt>
                <c:pt idx="14">
                  <c:v>88</c:v>
                </c:pt>
                <c:pt idx="15">
                  <c:v>169</c:v>
                </c:pt>
                <c:pt idx="16">
                  <c:v>37</c:v>
                </c:pt>
              </c:numCache>
            </c:numRef>
          </c:val>
          <c:extLst>
            <c:ext xmlns:c16="http://schemas.microsoft.com/office/drawing/2014/chart" uri="{C3380CC4-5D6E-409C-BE32-E72D297353CC}">
              <c16:uniqueId val="{00000000-2D26-4C76-B6B0-28ADC4C1A7D1}"/>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max val="25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sz="1100" b="1"/>
              <a:t>Concursos de personas naturales no empresarios presentados en los juzgados de lo</a:t>
            </a:r>
            <a:r>
              <a:rPr lang="es-ES" sz="1100" b="1" baseline="0"/>
              <a:t> mercantil </a:t>
            </a:r>
            <a:r>
              <a:rPr lang="es-ES" sz="1100" b="1"/>
              <a:t>por cada 100.000 habitantes. </a:t>
            </a:r>
            <a:br>
              <a:rPr lang="es-ES" sz="1100" b="1"/>
            </a:br>
            <a:r>
              <a:rPr lang="es-ES" sz="1100" b="1"/>
              <a:t>Cuarto trimestre de 2023</a:t>
            </a:r>
          </a:p>
        </c:rich>
      </c:tx>
      <c:layout>
        <c:manualLayout>
          <c:xMode val="edge"/>
          <c:yMode val="edge"/>
          <c:x val="8.0041994750656154E-2"/>
          <c:y val="1.8489049844670864E-3"/>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5.9512692300323772E-2"/>
          <c:y val="0.24816414693266914"/>
          <c:w val="0.92731362324202871"/>
          <c:h val="0.36902234561871228"/>
        </c:manualLayout>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'Concurso TSJ pers nat no empre'!$B$56:$B$72</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'Concurso TSJ pers nat no empre'!$H$56:$H$72</c:f>
              <c:numCache>
                <c:formatCode>#,##0.0</c:formatCode>
                <c:ptCount val="17"/>
                <c:pt idx="0">
                  <c:v>18.776145239086539</c:v>
                </c:pt>
                <c:pt idx="1">
                  <c:v>13.265862710919805</c:v>
                </c:pt>
                <c:pt idx="2">
                  <c:v>17.385170945902313</c:v>
                </c:pt>
                <c:pt idx="3">
                  <c:v>18.728360870653322</c:v>
                </c:pt>
                <c:pt idx="4">
                  <c:v>22.504365304595229</c:v>
                </c:pt>
                <c:pt idx="5">
                  <c:v>15.632194845113835</c:v>
                </c:pt>
                <c:pt idx="6">
                  <c:v>13.682755656623273</c:v>
                </c:pt>
                <c:pt idx="7">
                  <c:v>13.21718233703815</c:v>
                </c:pt>
                <c:pt idx="8">
                  <c:v>26.648753977690497</c:v>
                </c:pt>
                <c:pt idx="9">
                  <c:v>25.487379052325586</c:v>
                </c:pt>
                <c:pt idx="10">
                  <c:v>11.951000896325068</c:v>
                </c:pt>
                <c:pt idx="11">
                  <c:v>16.298010605559991</c:v>
                </c:pt>
                <c:pt idx="12">
                  <c:v>15.929435084704879</c:v>
                </c:pt>
                <c:pt idx="13">
                  <c:v>30.076911880444598</c:v>
                </c:pt>
                <c:pt idx="14">
                  <c:v>13.09134186254091</c:v>
                </c:pt>
                <c:pt idx="15">
                  <c:v>7.6129246739393377</c:v>
                </c:pt>
                <c:pt idx="16">
                  <c:v>11.481305641665347</c:v>
                </c:pt>
              </c:numCache>
            </c:numRef>
          </c:val>
          <c:extLst>
            <c:ext xmlns:c16="http://schemas.microsoft.com/office/drawing/2014/chart" uri="{C3380CC4-5D6E-409C-BE32-E72D297353CC}">
              <c16:uniqueId val="{00000000-4242-420F-B27C-8486DAB633AB}"/>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Concursos presentados en los J. de lo Mercantil. </a:t>
            </a:r>
            <a:br>
              <a:rPr lang="es-ES" b="1"/>
            </a:br>
            <a:r>
              <a:rPr lang="es-ES" b="1"/>
              <a:t>Cuarto trimestre de 2023</a:t>
            </a:r>
          </a:p>
        </c:rich>
      </c:tx>
      <c:layout>
        <c:manualLayout>
          <c:xMode val="edge"/>
          <c:yMode val="edge"/>
          <c:x val="0.21857422994539477"/>
          <c:y val="2.9622243481247083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7.6287120699997144E-2"/>
          <c:y val="0.14965502517926885"/>
          <c:w val="0.9237128793000029"/>
          <c:h val="0.59584664066524395"/>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'Concursos presentados TSJ total'!$B$6:$B$22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'Concursos presentados TSJ total'!$J$6:$J$22</c:f>
              <c:numCache>
                <c:formatCode>#,##0</c:formatCode>
                <c:ptCount val="17"/>
                <c:pt idx="0">
                  <c:v>1925</c:v>
                </c:pt>
                <c:pt idx="1">
                  <c:v>208</c:v>
                </c:pt>
                <c:pt idx="2">
                  <c:v>236</c:v>
                </c:pt>
                <c:pt idx="3">
                  <c:v>254</c:v>
                </c:pt>
                <c:pt idx="4">
                  <c:v>539</c:v>
                </c:pt>
                <c:pt idx="5">
                  <c:v>103</c:v>
                </c:pt>
                <c:pt idx="6">
                  <c:v>379</c:v>
                </c:pt>
                <c:pt idx="7">
                  <c:v>330</c:v>
                </c:pt>
                <c:pt idx="8">
                  <c:v>3068</c:v>
                </c:pt>
                <c:pt idx="9">
                  <c:v>1612</c:v>
                </c:pt>
                <c:pt idx="10">
                  <c:v>160</c:v>
                </c:pt>
                <c:pt idx="11">
                  <c:v>561</c:v>
                </c:pt>
                <c:pt idx="12">
                  <c:v>1496</c:v>
                </c:pt>
                <c:pt idx="13">
                  <c:v>522</c:v>
                </c:pt>
                <c:pt idx="14">
                  <c:v>126</c:v>
                </c:pt>
                <c:pt idx="15">
                  <c:v>219</c:v>
                </c:pt>
                <c:pt idx="16">
                  <c:v>53</c:v>
                </c:pt>
              </c:numCache>
            </c:numRef>
          </c:val>
          <c:extLst>
            <c:ext xmlns:c16="http://schemas.microsoft.com/office/drawing/2014/chart" uri="{C3380CC4-5D6E-409C-BE32-E72D297353CC}">
              <c16:uniqueId val="{00000000-43D2-4A23-98A0-EE910D593057}"/>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max val="350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sz="1100" b="1"/>
              <a:t>Concursos presentados en los juzgados de lo mercantil por cada 100.000 habitantes. Cuarto trimestre de 2023  </a:t>
            </a:r>
          </a:p>
        </c:rich>
      </c:tx>
      <c:layout>
        <c:manualLayout>
          <c:xMode val="edge"/>
          <c:yMode val="edge"/>
          <c:x val="0.12611985470224485"/>
          <c:y val="2.0833333333333332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5.3198477308980446E-2"/>
          <c:y val="0.25195195561795081"/>
          <c:w val="0.92731362324202871"/>
          <c:h val="0.36902234561871228"/>
        </c:manualLayout>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'Concursos presentados TSJ total'!$B$52:$B$68</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'Concursos presentados TSJ total'!$J$52:$J$68</c:f>
              <c:numCache>
                <c:formatCode>#,##0.0</c:formatCode>
                <c:ptCount val="17"/>
                <c:pt idx="0">
                  <c:v>22.012228736444325</c:v>
                </c:pt>
                <c:pt idx="1">
                  <c:v>15.415080692018547</c:v>
                </c:pt>
                <c:pt idx="2">
                  <c:v>23.445144818473981</c:v>
                </c:pt>
                <c:pt idx="3">
                  <c:v>21.048688766132493</c:v>
                </c:pt>
                <c:pt idx="4">
                  <c:v>24.357134335696443</c:v>
                </c:pt>
                <c:pt idx="5">
                  <c:v>17.501261620073098</c:v>
                </c:pt>
                <c:pt idx="6">
                  <c:v>15.907252741902516</c:v>
                </c:pt>
                <c:pt idx="7">
                  <c:v>15.86061880444578</c:v>
                </c:pt>
                <c:pt idx="8">
                  <c:v>38.840084182211136</c:v>
                </c:pt>
                <c:pt idx="9">
                  <c:v>30.891469949134475</c:v>
                </c:pt>
                <c:pt idx="10">
                  <c:v>15.175874154063578</c:v>
                </c:pt>
                <c:pt idx="11">
                  <c:v>20.779963522088991</c:v>
                </c:pt>
                <c:pt idx="12">
                  <c:v>21.842745084068287</c:v>
                </c:pt>
                <c:pt idx="13">
                  <c:v>33.619160602980898</c:v>
                </c:pt>
                <c:pt idx="14">
                  <c:v>18.744421303183575</c:v>
                </c:pt>
                <c:pt idx="15">
                  <c:v>9.8652692520278986</c:v>
                </c:pt>
                <c:pt idx="16">
                  <c:v>16.446194567790901</c:v>
                </c:pt>
              </c:numCache>
            </c:numRef>
          </c:val>
          <c:extLst>
            <c:ext xmlns:c16="http://schemas.microsoft.com/office/drawing/2014/chart" uri="{C3380CC4-5D6E-409C-BE32-E72D297353CC}">
              <c16:uniqueId val="{00000000-E502-4778-87CB-CE53B3779545}"/>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max val="4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Concursos declarados en los J. de lo Mercantil. </a:t>
            </a:r>
          </a:p>
          <a:p>
            <a:pPr>
              <a:defRPr/>
            </a:pPr>
            <a:r>
              <a:rPr lang="es-ES" b="1" baseline="0"/>
              <a:t>Cuarto </a:t>
            </a:r>
            <a:r>
              <a:rPr lang="es-ES" b="1"/>
              <a:t>trimestre de 2023</a:t>
            </a:r>
          </a:p>
        </c:rich>
      </c:tx>
      <c:layout>
        <c:manualLayout>
          <c:xMode val="edge"/>
          <c:yMode val="edge"/>
          <c:x val="0.20337581902981552"/>
          <c:y val="2.3952113899431637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7.7946339181829069E-2"/>
          <c:y val="0.16636290967226219"/>
          <c:w val="0.90045326808375759"/>
          <c:h val="0.54142613468280498"/>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'Concursos declarados TSJ'!$B$6:$B$22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'Concursos declarados TSJ'!$J$6:$J$22</c:f>
              <c:numCache>
                <c:formatCode>#,##0</c:formatCode>
                <c:ptCount val="17"/>
                <c:pt idx="0">
                  <c:v>746</c:v>
                </c:pt>
                <c:pt idx="1">
                  <c:v>138</c:v>
                </c:pt>
                <c:pt idx="2">
                  <c:v>186</c:v>
                </c:pt>
                <c:pt idx="3">
                  <c:v>252</c:v>
                </c:pt>
                <c:pt idx="4">
                  <c:v>281</c:v>
                </c:pt>
                <c:pt idx="5">
                  <c:v>109</c:v>
                </c:pt>
                <c:pt idx="6">
                  <c:v>320</c:v>
                </c:pt>
                <c:pt idx="7">
                  <c:v>398</c:v>
                </c:pt>
                <c:pt idx="8">
                  <c:v>2584</c:v>
                </c:pt>
                <c:pt idx="9">
                  <c:v>1149</c:v>
                </c:pt>
                <c:pt idx="10">
                  <c:v>91</c:v>
                </c:pt>
                <c:pt idx="11">
                  <c:v>248</c:v>
                </c:pt>
                <c:pt idx="12">
                  <c:v>1165</c:v>
                </c:pt>
                <c:pt idx="13">
                  <c:v>345</c:v>
                </c:pt>
                <c:pt idx="14">
                  <c:v>82</c:v>
                </c:pt>
                <c:pt idx="15">
                  <c:v>110</c:v>
                </c:pt>
                <c:pt idx="16" formatCode="General">
                  <c:v>34</c:v>
                </c:pt>
              </c:numCache>
            </c:numRef>
          </c:val>
          <c:extLst>
            <c:ext xmlns:c16="http://schemas.microsoft.com/office/drawing/2014/chart" uri="{C3380CC4-5D6E-409C-BE32-E72D297353CC}">
              <c16:uniqueId val="{00000000-4667-4452-B683-983707A59717}"/>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hyperlink" Target="#Introducci&#243;n!A1"/><Relationship Id="rId1" Type="http://schemas.openxmlformats.org/officeDocument/2006/relationships/chart" Target="../charts/chart11.xml"/></Relationships>
</file>

<file path=xl/drawings/_rels/drawing11.xml.rels><?xml version="1.0" encoding="UTF-8" standalone="yes"?>
<Relationships xmlns="http://schemas.openxmlformats.org/package/2006/relationships"><Relationship Id="rId2" Type="http://schemas.openxmlformats.org/officeDocument/2006/relationships/hyperlink" Target="#Introducci&#243;n!A1"/><Relationship Id="rId1" Type="http://schemas.openxmlformats.org/officeDocument/2006/relationships/chart" Target="../charts/chart12.xml"/></Relationships>
</file>

<file path=xl/drawings/_rels/drawing12.xml.rels><?xml version="1.0" encoding="UTF-8" standalone="yes"?>
<Relationships xmlns="http://schemas.openxmlformats.org/package/2006/relationships"><Relationship Id="rId2" Type="http://schemas.openxmlformats.org/officeDocument/2006/relationships/hyperlink" Target="#Introducci&#243;n!A1"/><Relationship Id="rId1" Type="http://schemas.openxmlformats.org/officeDocument/2006/relationships/chart" Target="../charts/chart13.xml"/></Relationships>
</file>

<file path=xl/drawings/_rels/drawing13.xml.rels><?xml version="1.0" encoding="UTF-8" standalone="yes"?>
<Relationships xmlns="http://schemas.openxmlformats.org/package/2006/relationships"><Relationship Id="rId1" Type="http://schemas.openxmlformats.org/officeDocument/2006/relationships/hyperlink" Target="#Introducci&#243;n!A1"/></Relationships>
</file>

<file path=xl/drawings/_rels/drawing2.xml.rels><?xml version="1.0" encoding="UTF-8" standalone="yes"?>
<Relationships xmlns="http://schemas.openxmlformats.org/package/2006/relationships"><Relationship Id="rId1" Type="http://schemas.openxmlformats.org/officeDocument/2006/relationships/hyperlink" Target="#Introducci&#243;n!A1"/></Relationships>
</file>

<file path=xl/drawings/_rels/drawing3.xml.rels><?xml version="1.0" encoding="UTF-8" standalone="yes"?>
<Relationships xmlns="http://schemas.openxmlformats.org/package/2006/relationships"><Relationship Id="rId1" Type="http://schemas.openxmlformats.org/officeDocument/2006/relationships/hyperlink" Target="#Introducci&#243;n!A1"/></Relationships>
</file>

<file path=xl/drawings/_rels/drawing4.xml.rels><?xml version="1.0" encoding="UTF-8" standalone="yes"?>
<Relationships xmlns="http://schemas.openxmlformats.org/package/2006/relationships"><Relationship Id="rId3" Type="http://schemas.openxmlformats.org/officeDocument/2006/relationships/hyperlink" Target="#Introducci&#243;n!A1"/><Relationship Id="rId2" Type="http://schemas.openxmlformats.org/officeDocument/2006/relationships/chart" Target="../charts/chart2.xml"/><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3" Type="http://schemas.openxmlformats.org/officeDocument/2006/relationships/hyperlink" Target="#Introducci&#243;n!A1"/><Relationship Id="rId2" Type="http://schemas.openxmlformats.org/officeDocument/2006/relationships/chart" Target="../charts/chart4.xml"/><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3" Type="http://schemas.openxmlformats.org/officeDocument/2006/relationships/hyperlink" Target="#Introducci&#243;n!A1"/><Relationship Id="rId2" Type="http://schemas.openxmlformats.org/officeDocument/2006/relationships/chart" Target="../charts/chart6.xml"/><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3" Type="http://schemas.openxmlformats.org/officeDocument/2006/relationships/hyperlink" Target="#Introducci&#243;n!A1"/><Relationship Id="rId2" Type="http://schemas.openxmlformats.org/officeDocument/2006/relationships/chart" Target="../charts/chart8.xml"/><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2" Type="http://schemas.openxmlformats.org/officeDocument/2006/relationships/hyperlink" Target="#Introducci&#243;n!A1"/><Relationship Id="rId1" Type="http://schemas.openxmlformats.org/officeDocument/2006/relationships/chart" Target="../charts/chart9.xml"/></Relationships>
</file>

<file path=xl/drawings/_rels/drawing9.xml.rels><?xml version="1.0" encoding="UTF-8" standalone="yes"?>
<Relationships xmlns="http://schemas.openxmlformats.org/package/2006/relationships"><Relationship Id="rId2" Type="http://schemas.openxmlformats.org/officeDocument/2006/relationships/hyperlink" Target="#Introducci&#243;n!A1"/><Relationship Id="rId1"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twoCellAnchor>
    <xdr:from>
      <xdr:col>0</xdr:col>
      <xdr:colOff>800100</xdr:colOff>
      <xdr:row>0</xdr:row>
      <xdr:rowOff>171450</xdr:rowOff>
    </xdr:from>
    <xdr:to>
      <xdr:col>18</xdr:col>
      <xdr:colOff>561975</xdr:colOff>
      <xdr:row>8</xdr:row>
      <xdr:rowOff>190500</xdr:rowOff>
    </xdr:to>
    <xdr:sp macro="" textlink="">
      <xdr:nvSpPr>
        <xdr:cNvPr id="3" name="2 Rectángulo redondeado">
          <a:extLst>
            <a:ext uri="{FF2B5EF4-FFF2-40B4-BE49-F238E27FC236}">
              <a16:creationId xmlns:a16="http://schemas.microsoft.com/office/drawing/2014/main" id="{00000000-0008-0000-0000-000003000000}"/>
            </a:ext>
          </a:extLst>
        </xdr:cNvPr>
        <xdr:cNvSpPr/>
      </xdr:nvSpPr>
      <xdr:spPr>
        <a:xfrm>
          <a:off x="800100" y="171450"/>
          <a:ext cx="13668375" cy="154305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72000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	</a:t>
          </a: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DATOS SOBRE EL EFECTO DE LA CRISIS EN LOS JUZGADOS DE LO MERCANTIL</a:t>
          </a:r>
        </a:p>
        <a:p>
          <a:pPr marL="720000" marR="0" lvl="0" indent="0" algn="ctr" defTabSz="914400" eaLnBrk="1" fontAlgn="auto" latinLnBrk="0" hangingPunct="1">
            <a:lnSpc>
              <a:spcPct val="100000"/>
            </a:lnSpc>
            <a:spcBef>
              <a:spcPts val="0"/>
            </a:spcBef>
            <a:spcAft>
              <a:spcPts val="0"/>
            </a:spcAft>
            <a:buClrTx/>
            <a:buSzTx/>
            <a:buFontTx/>
            <a:buNone/>
            <a:tabLst/>
            <a:defRPr/>
          </a:pPr>
          <a:endParaRPr kumimoji="0" lang="es-ES" sz="12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a:p>
          <a:pPr marL="720000" marR="0" lvl="0" indent="0" algn="ctr" defTabSz="914400" eaLnBrk="1" fontAlgn="auto" latinLnBrk="0" hangingPunct="1">
            <a:lnSpc>
              <a:spcPct val="100000"/>
            </a:lnSpc>
            <a:spcBef>
              <a:spcPts val="0"/>
            </a:spcBef>
            <a:spcAft>
              <a:spcPts val="0"/>
            </a:spcAft>
            <a:buClrTx/>
            <a:buSzTx/>
            <a:buFontTx/>
            <a:buNone/>
            <a:tabLst/>
            <a:defRPr/>
          </a:pPr>
          <a:r>
            <a:rPr kumimoji="0" lang="es-ES" sz="12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Secc. de estadística judicial</a:t>
          </a:r>
        </a:p>
      </xdr:txBody>
    </xdr:sp>
    <xdr:clientData/>
  </xdr:twoCellAnchor>
  <xdr:twoCellAnchor>
    <xdr:from>
      <xdr:col>1</xdr:col>
      <xdr:colOff>0</xdr:colOff>
      <xdr:row>9</xdr:row>
      <xdr:rowOff>66675</xdr:rowOff>
    </xdr:from>
    <xdr:to>
      <xdr:col>18</xdr:col>
      <xdr:colOff>590550</xdr:colOff>
      <xdr:row>10</xdr:row>
      <xdr:rowOff>123825</xdr:rowOff>
    </xdr:to>
    <xdr:sp macro="" textlink="">
      <xdr:nvSpPr>
        <xdr:cNvPr id="4" name="3 Rectángulo redondeado">
          <a:extLst>
            <a:ext uri="{FF2B5EF4-FFF2-40B4-BE49-F238E27FC236}">
              <a16:creationId xmlns:a16="http://schemas.microsoft.com/office/drawing/2014/main" id="{00000000-0008-0000-0000-000004000000}"/>
            </a:ext>
          </a:extLst>
        </xdr:cNvPr>
        <xdr:cNvSpPr/>
      </xdr:nvSpPr>
      <xdr:spPr>
        <a:xfrm>
          <a:off x="809625" y="1866900"/>
          <a:ext cx="14363700"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baseline="0">
              <a:latin typeface="Verdana" panose="020B0604030504040204" pitchFamily="34" charset="0"/>
              <a:ea typeface="Verdana" panose="020B0604030504040204" pitchFamily="34" charset="0"/>
              <a:cs typeface="Verdana" panose="020B0604030504040204" pitchFamily="34" charset="0"/>
            </a:rPr>
            <a:t>Cuarto </a:t>
          </a:r>
          <a:r>
            <a:rPr lang="es-ES" sz="1600" b="1">
              <a:latin typeface="Verdana" panose="020B0604030504040204" pitchFamily="34" charset="0"/>
              <a:ea typeface="Verdana" panose="020B0604030504040204" pitchFamily="34" charset="0"/>
              <a:cs typeface="Verdana" panose="020B0604030504040204" pitchFamily="34" charset="0"/>
            </a:rPr>
            <a:t>Trimestre de 2023</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1</xdr:col>
      <xdr:colOff>85725</xdr:colOff>
      <xdr:row>1</xdr:row>
      <xdr:rowOff>76200</xdr:rowOff>
    </xdr:from>
    <xdr:to>
      <xdr:col>2</xdr:col>
      <xdr:colOff>274900</xdr:colOff>
      <xdr:row>8</xdr:row>
      <xdr:rowOff>85726</xdr:rowOff>
    </xdr:to>
    <xdr:pic>
      <xdr:nvPicPr>
        <xdr:cNvPr id="6" name="5 Imagen">
          <a:extLst>
            <a:ext uri="{FF2B5EF4-FFF2-40B4-BE49-F238E27FC236}">
              <a16:creationId xmlns:a16="http://schemas.microsoft.com/office/drawing/2014/main" id="{00000000-0008-0000-0000-000006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6699" t="5882" r="8133" b="4411"/>
        <a:stretch/>
      </xdr:blipFill>
      <xdr:spPr bwMode="auto">
        <a:xfrm>
          <a:off x="895350" y="266700"/>
          <a:ext cx="979750" cy="1343026"/>
        </a:xfrm>
        <a:prstGeom prst="roundRect">
          <a:avLst>
            <a:gd name="adj" fmla="val 15919"/>
          </a:avLst>
        </a:prstGeom>
        <a:solidFill>
          <a:srgbClr val="FFFFFF">
            <a:shade val="85000"/>
          </a:srgbClr>
        </a:solidFill>
        <a:ln>
          <a:noFill/>
        </a:ln>
        <a:effectLst/>
      </xdr:spPr>
    </xdr:pic>
    <xdr:clientData/>
  </xdr:twoCellAnchor>
  <xdr:twoCellAnchor editAs="oneCell">
    <xdr:from>
      <xdr:col>21</xdr:col>
      <xdr:colOff>76200</xdr:colOff>
      <xdr:row>0</xdr:row>
      <xdr:rowOff>171450</xdr:rowOff>
    </xdr:from>
    <xdr:to>
      <xdr:col>22</xdr:col>
      <xdr:colOff>9525</xdr:colOff>
      <xdr:row>5</xdr:row>
      <xdr:rowOff>114300</xdr:rowOff>
    </xdr:to>
    <xdr:pic>
      <xdr:nvPicPr>
        <xdr:cNvPr id="5" name="4 Imagen">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268700" y="171450"/>
          <a:ext cx="695325" cy="8667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0</xdr:colOff>
      <xdr:row>1</xdr:row>
      <xdr:rowOff>9525</xdr:rowOff>
    </xdr:from>
    <xdr:to>
      <xdr:col>19</xdr:col>
      <xdr:colOff>361950</xdr:colOff>
      <xdr:row>1</xdr:row>
      <xdr:rowOff>428625</xdr:rowOff>
    </xdr:to>
    <xdr:sp macro="" textlink="">
      <xdr:nvSpPr>
        <xdr:cNvPr id="2" name="1 Rectángulo redondeado">
          <a:extLst>
            <a:ext uri="{FF2B5EF4-FFF2-40B4-BE49-F238E27FC236}">
              <a16:creationId xmlns:a16="http://schemas.microsoft.com/office/drawing/2014/main" id="{00000000-0008-0000-0700-000002000000}"/>
            </a:ext>
          </a:extLst>
        </xdr:cNvPr>
        <xdr:cNvSpPr/>
      </xdr:nvSpPr>
      <xdr:spPr>
        <a:xfrm>
          <a:off x="581025" y="171450"/>
          <a:ext cx="16497300"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editAs="oneCell">
    <xdr:from>
      <xdr:col>1</xdr:col>
      <xdr:colOff>47625</xdr:colOff>
      <xdr:row>2</xdr:row>
      <xdr:rowOff>9525</xdr:rowOff>
    </xdr:from>
    <xdr:to>
      <xdr:col>19</xdr:col>
      <xdr:colOff>390524</xdr:colOff>
      <xdr:row>2</xdr:row>
      <xdr:rowOff>342900</xdr:rowOff>
    </xdr:to>
    <xdr:sp macro="" textlink="">
      <xdr:nvSpPr>
        <xdr:cNvPr id="3" name="2 Rectángulo redondeado">
          <a:extLst>
            <a:ext uri="{FF2B5EF4-FFF2-40B4-BE49-F238E27FC236}">
              <a16:creationId xmlns:a16="http://schemas.microsoft.com/office/drawing/2014/main" id="{00000000-0008-0000-0700-000003000000}"/>
            </a:ext>
          </a:extLst>
        </xdr:cNvPr>
        <xdr:cNvSpPr/>
      </xdr:nvSpPr>
      <xdr:spPr>
        <a:xfrm>
          <a:off x="628650" y="685800"/>
          <a:ext cx="16478249"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Liquidación de concursos iniciados por TSJ</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1</xdr:col>
      <xdr:colOff>9525</xdr:colOff>
      <xdr:row>24</xdr:row>
      <xdr:rowOff>66675</xdr:rowOff>
    </xdr:from>
    <xdr:to>
      <xdr:col>18</xdr:col>
      <xdr:colOff>352425</xdr:colOff>
      <xdr:row>24</xdr:row>
      <xdr:rowOff>400050</xdr:rowOff>
    </xdr:to>
    <xdr:sp macro="" textlink="">
      <xdr:nvSpPr>
        <xdr:cNvPr id="4" name="3 Rectángulo redondeado">
          <a:extLst>
            <a:ext uri="{FF2B5EF4-FFF2-40B4-BE49-F238E27FC236}">
              <a16:creationId xmlns:a16="http://schemas.microsoft.com/office/drawing/2014/main" id="{00000000-0008-0000-0700-000004000000}"/>
            </a:ext>
          </a:extLst>
        </xdr:cNvPr>
        <xdr:cNvSpPr/>
      </xdr:nvSpPr>
      <xdr:spPr>
        <a:xfrm>
          <a:off x="590550" y="5886450"/>
          <a:ext cx="15659100"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Liquidación de Concursos</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10</xdr:col>
      <xdr:colOff>57149</xdr:colOff>
      <xdr:row>4</xdr:row>
      <xdr:rowOff>9524</xdr:rowOff>
    </xdr:from>
    <xdr:to>
      <xdr:col>19</xdr:col>
      <xdr:colOff>409574</xdr:colOff>
      <xdr:row>21</xdr:row>
      <xdr:rowOff>180975</xdr:rowOff>
    </xdr:to>
    <xdr:graphicFrame macro="">
      <xdr:nvGraphicFramePr>
        <xdr:cNvPr id="6" name="Gráfico 5">
          <a:extLst>
            <a:ext uri="{FF2B5EF4-FFF2-40B4-BE49-F238E27FC236}">
              <a16:creationId xmlns:a16="http://schemas.microsoft.com/office/drawing/2014/main" id="{5AB7759C-3633-464D-B223-ABF7B3037A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19</xdr:col>
      <xdr:colOff>447674</xdr:colOff>
      <xdr:row>1</xdr:row>
      <xdr:rowOff>0</xdr:rowOff>
    </xdr:from>
    <xdr:to>
      <xdr:col>20</xdr:col>
      <xdr:colOff>514349</xdr:colOff>
      <xdr:row>1</xdr:row>
      <xdr:rowOff>285749</xdr:rowOff>
    </xdr:to>
    <xdr:sp macro="" textlink="">
      <xdr:nvSpPr>
        <xdr:cNvPr id="7" name="4 Pentágono">
          <a:hlinkClick xmlns:r="http://schemas.openxmlformats.org/officeDocument/2006/relationships" r:id="rId2"/>
          <a:extLst>
            <a:ext uri="{FF2B5EF4-FFF2-40B4-BE49-F238E27FC236}">
              <a16:creationId xmlns:a16="http://schemas.microsoft.com/office/drawing/2014/main" id="{F1A5FF78-9907-4B0A-83E7-86CCCCDFCB48}"/>
            </a:ext>
          </a:extLst>
        </xdr:cNvPr>
        <xdr:cNvSpPr/>
      </xdr:nvSpPr>
      <xdr:spPr>
        <a:xfrm flipH="1">
          <a:off x="17164049" y="161925"/>
          <a:ext cx="885825"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542926</xdr:colOff>
      <xdr:row>1</xdr:row>
      <xdr:rowOff>28575</xdr:rowOff>
    </xdr:from>
    <xdr:to>
      <xdr:col>19</xdr:col>
      <xdr:colOff>495300</xdr:colOff>
      <xdr:row>1</xdr:row>
      <xdr:rowOff>447675</xdr:rowOff>
    </xdr:to>
    <xdr:sp macro="" textlink="">
      <xdr:nvSpPr>
        <xdr:cNvPr id="2" name="1 Rectángulo redondeado">
          <a:extLst>
            <a:ext uri="{FF2B5EF4-FFF2-40B4-BE49-F238E27FC236}">
              <a16:creationId xmlns:a16="http://schemas.microsoft.com/office/drawing/2014/main" id="{00000000-0008-0000-0800-000002000000}"/>
            </a:ext>
          </a:extLst>
        </xdr:cNvPr>
        <xdr:cNvSpPr/>
      </xdr:nvSpPr>
      <xdr:spPr>
        <a:xfrm>
          <a:off x="542926" y="190500"/>
          <a:ext cx="16716374"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editAs="oneCell">
    <xdr:from>
      <xdr:col>1</xdr:col>
      <xdr:colOff>0</xdr:colOff>
      <xdr:row>1</xdr:row>
      <xdr:rowOff>495300</xdr:rowOff>
    </xdr:from>
    <xdr:to>
      <xdr:col>19</xdr:col>
      <xdr:colOff>485775</xdr:colOff>
      <xdr:row>2</xdr:row>
      <xdr:rowOff>314325</xdr:rowOff>
    </xdr:to>
    <xdr:sp macro="" textlink="">
      <xdr:nvSpPr>
        <xdr:cNvPr id="3" name="2 Rectángulo redondeado">
          <a:extLst>
            <a:ext uri="{FF2B5EF4-FFF2-40B4-BE49-F238E27FC236}">
              <a16:creationId xmlns:a16="http://schemas.microsoft.com/office/drawing/2014/main" id="{00000000-0008-0000-0800-000003000000}"/>
            </a:ext>
          </a:extLst>
        </xdr:cNvPr>
        <xdr:cNvSpPr/>
      </xdr:nvSpPr>
      <xdr:spPr>
        <a:xfrm>
          <a:off x="581025" y="657225"/>
          <a:ext cx="16668750"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Expedientes del art. 169 TRLC (E.R.E's) presentados por TSJ</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0</xdr:col>
      <xdr:colOff>561976</xdr:colOff>
      <xdr:row>24</xdr:row>
      <xdr:rowOff>152400</xdr:rowOff>
    </xdr:from>
    <xdr:to>
      <xdr:col>18</xdr:col>
      <xdr:colOff>266700</xdr:colOff>
      <xdr:row>25</xdr:row>
      <xdr:rowOff>9525</xdr:rowOff>
    </xdr:to>
    <xdr:sp macro="" textlink="">
      <xdr:nvSpPr>
        <xdr:cNvPr id="4" name="3 Rectángulo redondeado">
          <a:extLst>
            <a:ext uri="{FF2B5EF4-FFF2-40B4-BE49-F238E27FC236}">
              <a16:creationId xmlns:a16="http://schemas.microsoft.com/office/drawing/2014/main" id="{00000000-0008-0000-0800-000004000000}"/>
            </a:ext>
          </a:extLst>
        </xdr:cNvPr>
        <xdr:cNvSpPr/>
      </xdr:nvSpPr>
      <xdr:spPr>
        <a:xfrm>
          <a:off x="561976" y="5943600"/>
          <a:ext cx="15649574"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Expedientes del art. 169 TRLC (E.R.E´s)</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10</xdr:col>
      <xdr:colOff>9525</xdr:colOff>
      <xdr:row>4</xdr:row>
      <xdr:rowOff>19050</xdr:rowOff>
    </xdr:from>
    <xdr:to>
      <xdr:col>19</xdr:col>
      <xdr:colOff>476250</xdr:colOff>
      <xdr:row>21</xdr:row>
      <xdr:rowOff>123825</xdr:rowOff>
    </xdr:to>
    <xdr:graphicFrame macro="">
      <xdr:nvGraphicFramePr>
        <xdr:cNvPr id="6" name="Gráfico 5">
          <a:extLst>
            <a:ext uri="{FF2B5EF4-FFF2-40B4-BE49-F238E27FC236}">
              <a16:creationId xmlns:a16="http://schemas.microsoft.com/office/drawing/2014/main" id="{C5602736-73D4-4CBA-ACB5-30FBC98C621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19</xdr:col>
      <xdr:colOff>561974</xdr:colOff>
      <xdr:row>1</xdr:row>
      <xdr:rowOff>0</xdr:rowOff>
    </xdr:from>
    <xdr:to>
      <xdr:col>20</xdr:col>
      <xdr:colOff>647699</xdr:colOff>
      <xdr:row>1</xdr:row>
      <xdr:rowOff>285749</xdr:rowOff>
    </xdr:to>
    <xdr:sp macro="" textlink="">
      <xdr:nvSpPr>
        <xdr:cNvPr id="7" name="4 Pentágono">
          <a:hlinkClick xmlns:r="http://schemas.openxmlformats.org/officeDocument/2006/relationships" r:id="rId2"/>
          <a:extLst>
            <a:ext uri="{FF2B5EF4-FFF2-40B4-BE49-F238E27FC236}">
              <a16:creationId xmlns:a16="http://schemas.microsoft.com/office/drawing/2014/main" id="{A164A90F-0401-4818-B1A3-85C8DF7FEC45}"/>
            </a:ext>
          </a:extLst>
        </xdr:cNvPr>
        <xdr:cNvSpPr/>
      </xdr:nvSpPr>
      <xdr:spPr>
        <a:xfrm flipH="1">
          <a:off x="17325974" y="161925"/>
          <a:ext cx="904875"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0</xdr:colOff>
      <xdr:row>0</xdr:row>
      <xdr:rowOff>142875</xdr:rowOff>
    </xdr:from>
    <xdr:to>
      <xdr:col>19</xdr:col>
      <xdr:colOff>666750</xdr:colOff>
      <xdr:row>1</xdr:row>
      <xdr:rowOff>495300</xdr:rowOff>
    </xdr:to>
    <xdr:sp macro="" textlink="">
      <xdr:nvSpPr>
        <xdr:cNvPr id="6" name="5 Rectángulo redondeado">
          <a:extLst>
            <a:ext uri="{FF2B5EF4-FFF2-40B4-BE49-F238E27FC236}">
              <a16:creationId xmlns:a16="http://schemas.microsoft.com/office/drawing/2014/main" id="{00000000-0008-0000-0A00-000006000000}"/>
            </a:ext>
          </a:extLst>
        </xdr:cNvPr>
        <xdr:cNvSpPr/>
      </xdr:nvSpPr>
      <xdr:spPr>
        <a:xfrm>
          <a:off x="581025" y="142875"/>
          <a:ext cx="16849725" cy="51435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editAs="oneCell">
    <xdr:from>
      <xdr:col>0</xdr:col>
      <xdr:colOff>581024</xdr:colOff>
      <xdr:row>1</xdr:row>
      <xdr:rowOff>485775</xdr:rowOff>
    </xdr:from>
    <xdr:to>
      <xdr:col>19</xdr:col>
      <xdr:colOff>676275</xdr:colOff>
      <xdr:row>2</xdr:row>
      <xdr:rowOff>314325</xdr:rowOff>
    </xdr:to>
    <xdr:sp macro="" textlink="">
      <xdr:nvSpPr>
        <xdr:cNvPr id="7" name="6 Rectángulo redondeado">
          <a:extLst>
            <a:ext uri="{FF2B5EF4-FFF2-40B4-BE49-F238E27FC236}">
              <a16:creationId xmlns:a16="http://schemas.microsoft.com/office/drawing/2014/main" id="{00000000-0008-0000-0A00-000007000000}"/>
            </a:ext>
          </a:extLst>
        </xdr:cNvPr>
        <xdr:cNvSpPr/>
      </xdr:nvSpPr>
      <xdr:spPr>
        <a:xfrm>
          <a:off x="581024" y="647700"/>
          <a:ext cx="16859251" cy="342900"/>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Concursos</a:t>
          </a:r>
          <a:r>
            <a:rPr lang="es-ES" sz="1600" b="1" baseline="0">
              <a:latin typeface="Verdana" panose="020B0604030504040204" pitchFamily="34" charset="0"/>
              <a:ea typeface="Verdana" panose="020B0604030504040204" pitchFamily="34" charset="0"/>
              <a:cs typeface="Verdana" panose="020B0604030504040204" pitchFamily="34" charset="0"/>
            </a:rPr>
            <a:t> consecutivos declarados por TSJ</a:t>
          </a:r>
          <a:endParaRPr lang="es-ES" sz="16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1</xdr:col>
      <xdr:colOff>9524</xdr:colOff>
      <xdr:row>24</xdr:row>
      <xdr:rowOff>152400</xdr:rowOff>
    </xdr:from>
    <xdr:to>
      <xdr:col>19</xdr:col>
      <xdr:colOff>523875</xdr:colOff>
      <xdr:row>25</xdr:row>
      <xdr:rowOff>9525</xdr:rowOff>
    </xdr:to>
    <xdr:sp macro="" textlink="">
      <xdr:nvSpPr>
        <xdr:cNvPr id="8" name="7 Rectángulo redondeado">
          <a:extLst>
            <a:ext uri="{FF2B5EF4-FFF2-40B4-BE49-F238E27FC236}">
              <a16:creationId xmlns:a16="http://schemas.microsoft.com/office/drawing/2014/main" id="{00000000-0008-0000-0A00-000008000000}"/>
            </a:ext>
          </a:extLst>
        </xdr:cNvPr>
        <xdr:cNvSpPr/>
      </xdr:nvSpPr>
      <xdr:spPr>
        <a:xfrm>
          <a:off x="590549" y="5943600"/>
          <a:ext cx="16697326"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Concursos</a:t>
          </a:r>
          <a:r>
            <a:rPr lang="es-ES" sz="1600" b="1" baseline="0">
              <a:latin typeface="Verdana" panose="020B0604030504040204" pitchFamily="34" charset="0"/>
              <a:ea typeface="Verdana" panose="020B0604030504040204" pitchFamily="34" charset="0"/>
              <a:cs typeface="Verdana" panose="020B0604030504040204" pitchFamily="34" charset="0"/>
            </a:rPr>
            <a:t> consecutivos declarados</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10</xdr:col>
      <xdr:colOff>57150</xdr:colOff>
      <xdr:row>4</xdr:row>
      <xdr:rowOff>0</xdr:rowOff>
    </xdr:from>
    <xdr:to>
      <xdr:col>19</xdr:col>
      <xdr:colOff>590550</xdr:colOff>
      <xdr:row>21</xdr:row>
      <xdr:rowOff>171450</xdr:rowOff>
    </xdr:to>
    <xdr:graphicFrame macro="">
      <xdr:nvGraphicFramePr>
        <xdr:cNvPr id="10" name="Gráfico 9">
          <a:extLst>
            <a:ext uri="{FF2B5EF4-FFF2-40B4-BE49-F238E27FC236}">
              <a16:creationId xmlns:a16="http://schemas.microsoft.com/office/drawing/2014/main" id="{79BE1061-CD7F-4795-B37F-8B878298322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20</xdr:col>
      <xdr:colOff>0</xdr:colOff>
      <xdr:row>1</xdr:row>
      <xdr:rowOff>0</xdr:rowOff>
    </xdr:from>
    <xdr:to>
      <xdr:col>21</xdr:col>
      <xdr:colOff>9526</xdr:colOff>
      <xdr:row>1</xdr:row>
      <xdr:rowOff>285749</xdr:rowOff>
    </xdr:to>
    <xdr:sp macro="" textlink="">
      <xdr:nvSpPr>
        <xdr:cNvPr id="2" name="8 Pentágono">
          <a:hlinkClick xmlns:r="http://schemas.openxmlformats.org/officeDocument/2006/relationships" r:id="rId2"/>
          <a:extLst>
            <a:ext uri="{FF2B5EF4-FFF2-40B4-BE49-F238E27FC236}">
              <a16:creationId xmlns:a16="http://schemas.microsoft.com/office/drawing/2014/main" id="{350CC1E7-CAE1-470D-8C31-2F7649CDBE55}"/>
            </a:ext>
          </a:extLst>
        </xdr:cNvPr>
        <xdr:cNvSpPr/>
      </xdr:nvSpPr>
      <xdr:spPr>
        <a:xfrm flipH="1">
          <a:off x="17583150" y="161925"/>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552451</xdr:colOff>
      <xdr:row>0</xdr:row>
      <xdr:rowOff>142875</xdr:rowOff>
    </xdr:from>
    <xdr:to>
      <xdr:col>14</xdr:col>
      <xdr:colOff>19050</xdr:colOff>
      <xdr:row>2</xdr:row>
      <xdr:rowOff>0</xdr:rowOff>
    </xdr:to>
    <xdr:sp macro="" textlink="">
      <xdr:nvSpPr>
        <xdr:cNvPr id="2" name="1 Rectángulo redondeado">
          <a:extLst>
            <a:ext uri="{FF2B5EF4-FFF2-40B4-BE49-F238E27FC236}">
              <a16:creationId xmlns:a16="http://schemas.microsoft.com/office/drawing/2014/main" id="{67646639-28FF-4326-B1B2-A1B9853CA4D6}"/>
            </a:ext>
          </a:extLst>
        </xdr:cNvPr>
        <xdr:cNvSpPr/>
      </xdr:nvSpPr>
      <xdr:spPr>
        <a:xfrm>
          <a:off x="552451" y="142875"/>
          <a:ext cx="14878049" cy="5334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editAs="oneCell">
    <xdr:from>
      <xdr:col>1</xdr:col>
      <xdr:colOff>0</xdr:colOff>
      <xdr:row>1</xdr:row>
      <xdr:rowOff>476250</xdr:rowOff>
    </xdr:from>
    <xdr:to>
      <xdr:col>14</xdr:col>
      <xdr:colOff>19050</xdr:colOff>
      <xdr:row>2</xdr:row>
      <xdr:rowOff>352425</xdr:rowOff>
    </xdr:to>
    <xdr:sp macro="" textlink="">
      <xdr:nvSpPr>
        <xdr:cNvPr id="3" name="2 Rectángulo redondeado">
          <a:extLst>
            <a:ext uri="{FF2B5EF4-FFF2-40B4-BE49-F238E27FC236}">
              <a16:creationId xmlns:a16="http://schemas.microsoft.com/office/drawing/2014/main" id="{FD9BE2DA-7DB0-4402-8548-5613A0D3218F}"/>
            </a:ext>
          </a:extLst>
        </xdr:cNvPr>
        <xdr:cNvSpPr/>
      </xdr:nvSpPr>
      <xdr:spPr>
        <a:xfrm>
          <a:off x="581025" y="638175"/>
          <a:ext cx="14849475" cy="39052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DATOS PROVINCIALES</a:t>
          </a:r>
          <a:r>
            <a:rPr lang="es-ES" sz="1600" b="1" baseline="0">
              <a:latin typeface="Verdana" panose="020B0604030504040204" pitchFamily="34" charset="0"/>
              <a:ea typeface="Verdana" panose="020B0604030504040204" pitchFamily="34" charset="0"/>
              <a:cs typeface="Verdana" panose="020B0604030504040204" pitchFamily="34" charset="0"/>
            </a:rPr>
            <a:t> CUARTO TRIMESTRE</a:t>
          </a:r>
          <a:r>
            <a:rPr lang="es-ES" sz="1600" b="1">
              <a:latin typeface="Verdana" panose="020B0604030504040204" pitchFamily="34" charset="0"/>
              <a:ea typeface="Verdana" panose="020B0604030504040204" pitchFamily="34" charset="0"/>
              <a:cs typeface="Verdana" panose="020B0604030504040204" pitchFamily="34" charset="0"/>
            </a:rPr>
            <a:t> 2023</a:t>
          </a:r>
        </a:p>
      </xdr:txBody>
    </xdr:sp>
    <xdr:clientData/>
  </xdr:twoCellAnchor>
  <xdr:twoCellAnchor>
    <xdr:from>
      <xdr:col>14</xdr:col>
      <xdr:colOff>76200</xdr:colOff>
      <xdr:row>1</xdr:row>
      <xdr:rowOff>0</xdr:rowOff>
    </xdr:from>
    <xdr:to>
      <xdr:col>15</xdr:col>
      <xdr:colOff>9526</xdr:colOff>
      <xdr:row>1</xdr:row>
      <xdr:rowOff>285749</xdr:rowOff>
    </xdr:to>
    <xdr:sp macro="" textlink="">
      <xdr:nvSpPr>
        <xdr:cNvPr id="5" name="4 Pentágono">
          <a:hlinkClick xmlns:r="http://schemas.openxmlformats.org/officeDocument/2006/relationships" r:id="rId1"/>
          <a:extLst>
            <a:ext uri="{FF2B5EF4-FFF2-40B4-BE49-F238E27FC236}">
              <a16:creationId xmlns:a16="http://schemas.microsoft.com/office/drawing/2014/main" id="{5E5EAAB8-9285-4D0D-B7F9-6FCB67FBDDA7}"/>
            </a:ext>
          </a:extLst>
        </xdr:cNvPr>
        <xdr:cNvSpPr/>
      </xdr:nvSpPr>
      <xdr:spPr>
        <a:xfrm flipH="1">
          <a:off x="15487650" y="161925"/>
          <a:ext cx="9810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9526</xdr:colOff>
      <xdr:row>1</xdr:row>
      <xdr:rowOff>19050</xdr:rowOff>
    </xdr:from>
    <xdr:to>
      <xdr:col>17</xdr:col>
      <xdr:colOff>19051</xdr:colOff>
      <xdr:row>2</xdr:row>
      <xdr:rowOff>123825</xdr:rowOff>
    </xdr:to>
    <xdr:sp macro="" textlink="">
      <xdr:nvSpPr>
        <xdr:cNvPr id="2" name="1 Rectángulo redondeado">
          <a:extLst>
            <a:ext uri="{FF2B5EF4-FFF2-40B4-BE49-F238E27FC236}">
              <a16:creationId xmlns:a16="http://schemas.microsoft.com/office/drawing/2014/main" id="{00000000-0008-0000-0100-000002000000}"/>
            </a:ext>
          </a:extLst>
        </xdr:cNvPr>
        <xdr:cNvSpPr/>
      </xdr:nvSpPr>
      <xdr:spPr>
        <a:xfrm>
          <a:off x="771526" y="180975"/>
          <a:ext cx="14611350"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xdr:from>
      <xdr:col>18</xdr:col>
      <xdr:colOff>695325</xdr:colOff>
      <xdr:row>1</xdr:row>
      <xdr:rowOff>47625</xdr:rowOff>
    </xdr:from>
    <xdr:to>
      <xdr:col>20</xdr:col>
      <xdr:colOff>1</xdr:colOff>
      <xdr:row>2</xdr:row>
      <xdr:rowOff>19049</xdr:rowOff>
    </xdr:to>
    <xdr:sp macro="" textlink="">
      <xdr:nvSpPr>
        <xdr:cNvPr id="3" name="2 Pentágono">
          <a:hlinkClick xmlns:r="http://schemas.openxmlformats.org/officeDocument/2006/relationships" r:id="rId1"/>
          <a:extLst>
            <a:ext uri="{FF2B5EF4-FFF2-40B4-BE49-F238E27FC236}">
              <a16:creationId xmlns:a16="http://schemas.microsoft.com/office/drawing/2014/main" id="{00000000-0008-0000-0100-000003000000}"/>
            </a:ext>
          </a:extLst>
        </xdr:cNvPr>
        <xdr:cNvSpPr/>
      </xdr:nvSpPr>
      <xdr:spPr>
        <a:xfrm flipH="1">
          <a:off x="16649700" y="209550"/>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6</xdr:col>
      <xdr:colOff>342900</xdr:colOff>
      <xdr:row>1</xdr:row>
      <xdr:rowOff>419100</xdr:rowOff>
    </xdr:to>
    <xdr:sp macro="" textlink="">
      <xdr:nvSpPr>
        <xdr:cNvPr id="2" name="1 Rectángulo redondeado">
          <a:extLst>
            <a:ext uri="{FF2B5EF4-FFF2-40B4-BE49-F238E27FC236}">
              <a16:creationId xmlns:a16="http://schemas.microsoft.com/office/drawing/2014/main" id="{00000000-0008-0000-0200-000002000000}"/>
            </a:ext>
          </a:extLst>
        </xdr:cNvPr>
        <xdr:cNvSpPr/>
      </xdr:nvSpPr>
      <xdr:spPr>
        <a:xfrm>
          <a:off x="742950" y="171450"/>
          <a:ext cx="14287500"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definiciones</a:t>
          </a:r>
        </a:p>
      </xdr:txBody>
    </xdr:sp>
    <xdr:clientData/>
  </xdr:twoCellAnchor>
  <xdr:twoCellAnchor>
    <xdr:from>
      <xdr:col>8</xdr:col>
      <xdr:colOff>0</xdr:colOff>
      <xdr:row>1</xdr:row>
      <xdr:rowOff>0</xdr:rowOff>
    </xdr:from>
    <xdr:to>
      <xdr:col>9</xdr:col>
      <xdr:colOff>66676</xdr:colOff>
      <xdr:row>1</xdr:row>
      <xdr:rowOff>285749</xdr:rowOff>
    </xdr:to>
    <xdr:sp macro="" textlink="">
      <xdr:nvSpPr>
        <xdr:cNvPr id="4" name="3 Pentágono">
          <a:hlinkClick xmlns:r="http://schemas.openxmlformats.org/officeDocument/2006/relationships" r:id="rId1"/>
          <a:extLst>
            <a:ext uri="{FF2B5EF4-FFF2-40B4-BE49-F238E27FC236}">
              <a16:creationId xmlns:a16="http://schemas.microsoft.com/office/drawing/2014/main" id="{00000000-0008-0000-0200-000004000000}"/>
            </a:ext>
          </a:extLst>
        </xdr:cNvPr>
        <xdr:cNvSpPr/>
      </xdr:nvSpPr>
      <xdr:spPr>
        <a:xfrm flipH="1">
          <a:off x="16211550" y="171450"/>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9525</xdr:colOff>
      <xdr:row>0</xdr:row>
      <xdr:rowOff>161925</xdr:rowOff>
    </xdr:from>
    <xdr:to>
      <xdr:col>20</xdr:col>
      <xdr:colOff>695325</xdr:colOff>
      <xdr:row>1</xdr:row>
      <xdr:rowOff>390525</xdr:rowOff>
    </xdr:to>
    <xdr:sp macro="" textlink="">
      <xdr:nvSpPr>
        <xdr:cNvPr id="5" name="1 Rectángulo redondeado">
          <a:extLst>
            <a:ext uri="{FF2B5EF4-FFF2-40B4-BE49-F238E27FC236}">
              <a16:creationId xmlns:a16="http://schemas.microsoft.com/office/drawing/2014/main" id="{E19D9D44-C350-474C-8AC2-0A13754A7BBC}"/>
            </a:ext>
          </a:extLst>
        </xdr:cNvPr>
        <xdr:cNvSpPr/>
      </xdr:nvSpPr>
      <xdr:spPr>
        <a:xfrm>
          <a:off x="590550" y="161925"/>
          <a:ext cx="16049625"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editAs="oneCell">
    <xdr:from>
      <xdr:col>1</xdr:col>
      <xdr:colOff>47626</xdr:colOff>
      <xdr:row>1</xdr:row>
      <xdr:rowOff>504825</xdr:rowOff>
    </xdr:from>
    <xdr:to>
      <xdr:col>20</xdr:col>
      <xdr:colOff>714375</xdr:colOff>
      <xdr:row>2</xdr:row>
      <xdr:rowOff>323850</xdr:rowOff>
    </xdr:to>
    <xdr:sp macro="" textlink="">
      <xdr:nvSpPr>
        <xdr:cNvPr id="6" name="2 Rectángulo redondeado">
          <a:extLst>
            <a:ext uri="{FF2B5EF4-FFF2-40B4-BE49-F238E27FC236}">
              <a16:creationId xmlns:a16="http://schemas.microsoft.com/office/drawing/2014/main" id="{F5C1C7D4-3F2C-4382-B204-92FB763E44CB}"/>
            </a:ext>
          </a:extLst>
        </xdr:cNvPr>
        <xdr:cNvSpPr/>
      </xdr:nvSpPr>
      <xdr:spPr>
        <a:xfrm>
          <a:off x="628651" y="695325"/>
          <a:ext cx="16030574"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Concursos presentados por TSJ. Personas jurídicas</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10</xdr:col>
      <xdr:colOff>66675</xdr:colOff>
      <xdr:row>4</xdr:row>
      <xdr:rowOff>19050</xdr:rowOff>
    </xdr:from>
    <xdr:to>
      <xdr:col>20</xdr:col>
      <xdr:colOff>771525</xdr:colOff>
      <xdr:row>22</xdr:row>
      <xdr:rowOff>38099</xdr:rowOff>
    </xdr:to>
    <xdr:graphicFrame macro="">
      <xdr:nvGraphicFramePr>
        <xdr:cNvPr id="8" name="Gráfico 7">
          <a:extLst>
            <a:ext uri="{FF2B5EF4-FFF2-40B4-BE49-F238E27FC236}">
              <a16:creationId xmlns:a16="http://schemas.microsoft.com/office/drawing/2014/main" id="{07E26E6F-7201-4CC3-8659-94134C3515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581024</xdr:colOff>
      <xdr:row>24</xdr:row>
      <xdr:rowOff>142875</xdr:rowOff>
    </xdr:from>
    <xdr:to>
      <xdr:col>20</xdr:col>
      <xdr:colOff>752475</xdr:colOff>
      <xdr:row>25</xdr:row>
      <xdr:rowOff>9525</xdr:rowOff>
    </xdr:to>
    <xdr:sp macro="" textlink="">
      <xdr:nvSpPr>
        <xdr:cNvPr id="9" name="3 Rectángulo redondeado">
          <a:extLst>
            <a:ext uri="{FF2B5EF4-FFF2-40B4-BE49-F238E27FC236}">
              <a16:creationId xmlns:a16="http://schemas.microsoft.com/office/drawing/2014/main" id="{538EEACA-AB3E-436F-BB94-7BD3E094CC30}"/>
            </a:ext>
          </a:extLst>
        </xdr:cNvPr>
        <xdr:cNvSpPr/>
      </xdr:nvSpPr>
      <xdr:spPr>
        <a:xfrm>
          <a:off x="581024" y="6019800"/>
          <a:ext cx="16116301"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Concursos presentados de personas</a:t>
          </a:r>
          <a:r>
            <a:rPr lang="es-ES" sz="1600" b="1" baseline="0">
              <a:latin typeface="Verdana" panose="020B0604030504040204" pitchFamily="34" charset="0"/>
              <a:ea typeface="Verdana" panose="020B0604030504040204" pitchFamily="34" charset="0"/>
              <a:cs typeface="Verdana" panose="020B0604030504040204" pitchFamily="34" charset="0"/>
            </a:rPr>
            <a:t> jurídicas</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10</xdr:col>
      <xdr:colOff>28575</xdr:colOff>
      <xdr:row>50</xdr:row>
      <xdr:rowOff>95249</xdr:rowOff>
    </xdr:from>
    <xdr:to>
      <xdr:col>20</xdr:col>
      <xdr:colOff>695325</xdr:colOff>
      <xdr:row>67</xdr:row>
      <xdr:rowOff>180975</xdr:rowOff>
    </xdr:to>
    <xdr:graphicFrame macro="">
      <xdr:nvGraphicFramePr>
        <xdr:cNvPr id="10" name="Gráfico 9">
          <a:extLst>
            <a:ext uri="{FF2B5EF4-FFF2-40B4-BE49-F238E27FC236}">
              <a16:creationId xmlns:a16="http://schemas.microsoft.com/office/drawing/2014/main" id="{3C20141C-6B76-4735-94CF-801509075A3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114299</xdr:colOff>
      <xdr:row>47</xdr:row>
      <xdr:rowOff>19050</xdr:rowOff>
    </xdr:from>
    <xdr:to>
      <xdr:col>20</xdr:col>
      <xdr:colOff>704850</xdr:colOff>
      <xdr:row>49</xdr:row>
      <xdr:rowOff>28575</xdr:rowOff>
    </xdr:to>
    <xdr:sp macro="" textlink="">
      <xdr:nvSpPr>
        <xdr:cNvPr id="11" name="2 Rectángulo redondeado">
          <a:extLst>
            <a:ext uri="{FF2B5EF4-FFF2-40B4-BE49-F238E27FC236}">
              <a16:creationId xmlns:a16="http://schemas.microsoft.com/office/drawing/2014/main" id="{53E73C47-D93F-431E-AD1A-9810E0F68BE5}"/>
            </a:ext>
          </a:extLst>
        </xdr:cNvPr>
        <xdr:cNvSpPr/>
      </xdr:nvSpPr>
      <xdr:spPr>
        <a:xfrm>
          <a:off x="695324" y="11115675"/>
          <a:ext cx="15954376"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Concursos de personas jurídicas presentados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21</xdr:col>
      <xdr:colOff>0</xdr:colOff>
      <xdr:row>1</xdr:row>
      <xdr:rowOff>0</xdr:rowOff>
    </xdr:from>
    <xdr:to>
      <xdr:col>22</xdr:col>
      <xdr:colOff>190499</xdr:colOff>
      <xdr:row>1</xdr:row>
      <xdr:rowOff>381000</xdr:rowOff>
    </xdr:to>
    <xdr:sp macro="" textlink="">
      <xdr:nvSpPr>
        <xdr:cNvPr id="2" name="4 Pentágono">
          <a:hlinkClick xmlns:r="http://schemas.openxmlformats.org/officeDocument/2006/relationships" r:id="rId3"/>
          <a:extLst>
            <a:ext uri="{FF2B5EF4-FFF2-40B4-BE49-F238E27FC236}">
              <a16:creationId xmlns:a16="http://schemas.microsoft.com/office/drawing/2014/main" id="{6E35576C-559A-46D1-A142-A49E6E7CCADC}"/>
            </a:ext>
          </a:extLst>
        </xdr:cNvPr>
        <xdr:cNvSpPr/>
      </xdr:nvSpPr>
      <xdr:spPr>
        <a:xfrm flipH="1">
          <a:off x="16764000" y="190500"/>
          <a:ext cx="819149" cy="381000"/>
        </a:xfrm>
        <a:prstGeom prst="homePlate">
          <a:avLst>
            <a:gd name="adj" fmla="val 49370"/>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28576</xdr:colOff>
      <xdr:row>0</xdr:row>
      <xdr:rowOff>180975</xdr:rowOff>
    </xdr:from>
    <xdr:to>
      <xdr:col>24</xdr:col>
      <xdr:colOff>19050</xdr:colOff>
      <xdr:row>1</xdr:row>
      <xdr:rowOff>409575</xdr:rowOff>
    </xdr:to>
    <xdr:sp macro="" textlink="">
      <xdr:nvSpPr>
        <xdr:cNvPr id="2" name="1 Rectángulo redondeado">
          <a:extLst>
            <a:ext uri="{FF2B5EF4-FFF2-40B4-BE49-F238E27FC236}">
              <a16:creationId xmlns:a16="http://schemas.microsoft.com/office/drawing/2014/main" id="{54EBFA31-158A-459B-A577-EEDFA736F3CB}"/>
            </a:ext>
          </a:extLst>
        </xdr:cNvPr>
        <xdr:cNvSpPr/>
      </xdr:nvSpPr>
      <xdr:spPr>
        <a:xfrm>
          <a:off x="28576" y="180975"/>
          <a:ext cx="16763999"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editAs="oneCell">
    <xdr:from>
      <xdr:col>1</xdr:col>
      <xdr:colOff>1</xdr:colOff>
      <xdr:row>2</xdr:row>
      <xdr:rowOff>0</xdr:rowOff>
    </xdr:from>
    <xdr:to>
      <xdr:col>23</xdr:col>
      <xdr:colOff>809625</xdr:colOff>
      <xdr:row>2</xdr:row>
      <xdr:rowOff>333375</xdr:rowOff>
    </xdr:to>
    <xdr:sp macro="" textlink="">
      <xdr:nvSpPr>
        <xdr:cNvPr id="3" name="2 Rectángulo redondeado">
          <a:extLst>
            <a:ext uri="{FF2B5EF4-FFF2-40B4-BE49-F238E27FC236}">
              <a16:creationId xmlns:a16="http://schemas.microsoft.com/office/drawing/2014/main" id="{73CA2F6B-AC9D-4DA2-9BF2-9CA8DC7B099F}"/>
            </a:ext>
          </a:extLst>
        </xdr:cNvPr>
        <xdr:cNvSpPr/>
      </xdr:nvSpPr>
      <xdr:spPr>
        <a:xfrm>
          <a:off x="581026" y="704850"/>
          <a:ext cx="16182974"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Concursos presentados por TSJ. Personas naturales</a:t>
          </a:r>
          <a:r>
            <a:rPr lang="es-ES" sz="1600" b="1" baseline="0">
              <a:latin typeface="Verdana" panose="020B0604030504040204" pitchFamily="34" charset="0"/>
              <a:ea typeface="Verdana" panose="020B0604030504040204" pitchFamily="34" charset="0"/>
              <a:cs typeface="Verdana" panose="020B0604030504040204" pitchFamily="34" charset="0"/>
            </a:rPr>
            <a:t> empresarios</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10</xdr:col>
      <xdr:colOff>57150</xdr:colOff>
      <xdr:row>3</xdr:row>
      <xdr:rowOff>152399</xdr:rowOff>
    </xdr:from>
    <xdr:to>
      <xdr:col>24</xdr:col>
      <xdr:colOff>66674</xdr:colOff>
      <xdr:row>21</xdr:row>
      <xdr:rowOff>133350</xdr:rowOff>
    </xdr:to>
    <xdr:graphicFrame macro="">
      <xdr:nvGraphicFramePr>
        <xdr:cNvPr id="6" name="Gráfico 5">
          <a:extLst>
            <a:ext uri="{FF2B5EF4-FFF2-40B4-BE49-F238E27FC236}">
              <a16:creationId xmlns:a16="http://schemas.microsoft.com/office/drawing/2014/main" id="{E6859C87-08A2-4448-9283-F213855D5A1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28575</xdr:colOff>
      <xdr:row>24</xdr:row>
      <xdr:rowOff>171450</xdr:rowOff>
    </xdr:from>
    <xdr:to>
      <xdr:col>24</xdr:col>
      <xdr:colOff>0</xdr:colOff>
      <xdr:row>25</xdr:row>
      <xdr:rowOff>38100</xdr:rowOff>
    </xdr:to>
    <xdr:sp macro="" textlink="">
      <xdr:nvSpPr>
        <xdr:cNvPr id="7" name="3 Rectángulo redondeado">
          <a:extLst>
            <a:ext uri="{FF2B5EF4-FFF2-40B4-BE49-F238E27FC236}">
              <a16:creationId xmlns:a16="http://schemas.microsoft.com/office/drawing/2014/main" id="{FCBF9B81-77E5-4BFF-B2F8-E453DE695FFE}"/>
            </a:ext>
          </a:extLst>
        </xdr:cNvPr>
        <xdr:cNvSpPr/>
      </xdr:nvSpPr>
      <xdr:spPr>
        <a:xfrm>
          <a:off x="609600" y="6048375"/>
          <a:ext cx="16163925"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Concursos presentados de personas naturales empresarios</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10</xdr:col>
      <xdr:colOff>38100</xdr:colOff>
      <xdr:row>50</xdr:row>
      <xdr:rowOff>28576</xdr:rowOff>
    </xdr:from>
    <xdr:to>
      <xdr:col>24</xdr:col>
      <xdr:colOff>9524</xdr:colOff>
      <xdr:row>68</xdr:row>
      <xdr:rowOff>0</xdr:rowOff>
    </xdr:to>
    <xdr:graphicFrame macro="">
      <xdr:nvGraphicFramePr>
        <xdr:cNvPr id="8" name="Gráfico 7">
          <a:extLst>
            <a:ext uri="{FF2B5EF4-FFF2-40B4-BE49-F238E27FC236}">
              <a16:creationId xmlns:a16="http://schemas.microsoft.com/office/drawing/2014/main" id="{93D663FD-B5B4-4340-B1BE-11A345940CF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76199</xdr:colOff>
      <xdr:row>47</xdr:row>
      <xdr:rowOff>19050</xdr:rowOff>
    </xdr:from>
    <xdr:to>
      <xdr:col>23</xdr:col>
      <xdr:colOff>790575</xdr:colOff>
      <xdr:row>49</xdr:row>
      <xdr:rowOff>28575</xdr:rowOff>
    </xdr:to>
    <xdr:sp macro="" textlink="">
      <xdr:nvSpPr>
        <xdr:cNvPr id="9" name="2 Rectángulo redondeado">
          <a:extLst>
            <a:ext uri="{FF2B5EF4-FFF2-40B4-BE49-F238E27FC236}">
              <a16:creationId xmlns:a16="http://schemas.microsoft.com/office/drawing/2014/main" id="{A20D37E3-1CAA-4D8C-B8B1-EFDDC45D412E}"/>
            </a:ext>
          </a:extLst>
        </xdr:cNvPr>
        <xdr:cNvSpPr/>
      </xdr:nvSpPr>
      <xdr:spPr>
        <a:xfrm>
          <a:off x="657224" y="11115675"/>
          <a:ext cx="16087726"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Concursos de personas físicas empresarios presentados en los juzgados de lo mercantil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24</xdr:col>
      <xdr:colOff>47624</xdr:colOff>
      <xdr:row>1</xdr:row>
      <xdr:rowOff>0</xdr:rowOff>
    </xdr:from>
    <xdr:to>
      <xdr:col>25</xdr:col>
      <xdr:colOff>228599</xdr:colOff>
      <xdr:row>1</xdr:row>
      <xdr:rowOff>295275</xdr:rowOff>
    </xdr:to>
    <xdr:sp macro="" textlink="">
      <xdr:nvSpPr>
        <xdr:cNvPr id="5" name="4 Pentágono">
          <a:hlinkClick xmlns:r="http://schemas.openxmlformats.org/officeDocument/2006/relationships" r:id="rId3"/>
          <a:extLst>
            <a:ext uri="{FF2B5EF4-FFF2-40B4-BE49-F238E27FC236}">
              <a16:creationId xmlns:a16="http://schemas.microsoft.com/office/drawing/2014/main" id="{B9732B22-D45D-4AAC-AC9E-6DE485269CC3}"/>
            </a:ext>
          </a:extLst>
        </xdr:cNvPr>
        <xdr:cNvSpPr/>
      </xdr:nvSpPr>
      <xdr:spPr>
        <a:xfrm flipH="1">
          <a:off x="16821149" y="190500"/>
          <a:ext cx="1000125" cy="295275"/>
        </a:xfrm>
        <a:prstGeom prst="homePlate">
          <a:avLst>
            <a:gd name="adj" fmla="val 107434"/>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9525</xdr:colOff>
      <xdr:row>1</xdr:row>
      <xdr:rowOff>0</xdr:rowOff>
    </xdr:from>
    <xdr:to>
      <xdr:col>21</xdr:col>
      <xdr:colOff>752475</xdr:colOff>
      <xdr:row>1</xdr:row>
      <xdr:rowOff>419100</xdr:rowOff>
    </xdr:to>
    <xdr:sp macro="" textlink="">
      <xdr:nvSpPr>
        <xdr:cNvPr id="2" name="1 Rectángulo redondeado">
          <a:extLst>
            <a:ext uri="{FF2B5EF4-FFF2-40B4-BE49-F238E27FC236}">
              <a16:creationId xmlns:a16="http://schemas.microsoft.com/office/drawing/2014/main" id="{B0868488-AF26-4989-BEF5-398E0AA5B446}"/>
            </a:ext>
          </a:extLst>
        </xdr:cNvPr>
        <xdr:cNvSpPr/>
      </xdr:nvSpPr>
      <xdr:spPr>
        <a:xfrm>
          <a:off x="590550" y="190500"/>
          <a:ext cx="16106775"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editAs="oneCell">
    <xdr:from>
      <xdr:col>0</xdr:col>
      <xdr:colOff>571501</xdr:colOff>
      <xdr:row>1</xdr:row>
      <xdr:rowOff>447675</xdr:rowOff>
    </xdr:from>
    <xdr:to>
      <xdr:col>21</xdr:col>
      <xdr:colOff>762000</xdr:colOff>
      <xdr:row>2</xdr:row>
      <xdr:rowOff>266700</xdr:rowOff>
    </xdr:to>
    <xdr:sp macro="" textlink="">
      <xdr:nvSpPr>
        <xdr:cNvPr id="3" name="2 Rectángulo redondeado">
          <a:extLst>
            <a:ext uri="{FF2B5EF4-FFF2-40B4-BE49-F238E27FC236}">
              <a16:creationId xmlns:a16="http://schemas.microsoft.com/office/drawing/2014/main" id="{8581F07B-D8E9-4AA4-BB66-86BB80A53F6F}"/>
            </a:ext>
          </a:extLst>
        </xdr:cNvPr>
        <xdr:cNvSpPr/>
      </xdr:nvSpPr>
      <xdr:spPr>
        <a:xfrm>
          <a:off x="571501" y="638175"/>
          <a:ext cx="16135349"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Concursos presentados por TSJ. Personas naturales no </a:t>
          </a:r>
          <a:r>
            <a:rPr lang="es-ES" sz="1600" b="1" baseline="0">
              <a:latin typeface="Verdana" panose="020B0604030504040204" pitchFamily="34" charset="0"/>
              <a:ea typeface="Verdana" panose="020B0604030504040204" pitchFamily="34" charset="0"/>
              <a:cs typeface="Verdana" panose="020B0604030504040204" pitchFamily="34" charset="0"/>
            </a:rPr>
            <a:t>empresarios</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9</xdr:col>
      <xdr:colOff>19051</xdr:colOff>
      <xdr:row>4</xdr:row>
      <xdr:rowOff>9525</xdr:rowOff>
    </xdr:from>
    <xdr:to>
      <xdr:col>21</xdr:col>
      <xdr:colOff>771525</xdr:colOff>
      <xdr:row>21</xdr:row>
      <xdr:rowOff>171450</xdr:rowOff>
    </xdr:to>
    <xdr:graphicFrame macro="">
      <xdr:nvGraphicFramePr>
        <xdr:cNvPr id="4" name="Gráfico 3">
          <a:extLst>
            <a:ext uri="{FF2B5EF4-FFF2-40B4-BE49-F238E27FC236}">
              <a16:creationId xmlns:a16="http://schemas.microsoft.com/office/drawing/2014/main" id="{BF9E8C7A-E65D-46A4-91A6-5DE9A3A9587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809625</xdr:colOff>
      <xdr:row>54</xdr:row>
      <xdr:rowOff>9523</xdr:rowOff>
    </xdr:from>
    <xdr:to>
      <xdr:col>21</xdr:col>
      <xdr:colOff>809625</xdr:colOff>
      <xdr:row>71</xdr:row>
      <xdr:rowOff>161924</xdr:rowOff>
    </xdr:to>
    <xdr:graphicFrame macro="">
      <xdr:nvGraphicFramePr>
        <xdr:cNvPr id="6" name="Gráfico 5">
          <a:extLst>
            <a:ext uri="{FF2B5EF4-FFF2-40B4-BE49-F238E27FC236}">
              <a16:creationId xmlns:a16="http://schemas.microsoft.com/office/drawing/2014/main" id="{FBFADCD5-F9F3-48C1-A439-DEC20226F7A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19048</xdr:colOff>
      <xdr:row>48</xdr:row>
      <xdr:rowOff>47626</xdr:rowOff>
    </xdr:from>
    <xdr:to>
      <xdr:col>21</xdr:col>
      <xdr:colOff>809625</xdr:colOff>
      <xdr:row>50</xdr:row>
      <xdr:rowOff>76200</xdr:rowOff>
    </xdr:to>
    <xdr:sp macro="" textlink="">
      <xdr:nvSpPr>
        <xdr:cNvPr id="7" name="2 Rectángulo redondeado">
          <a:extLst>
            <a:ext uri="{FF2B5EF4-FFF2-40B4-BE49-F238E27FC236}">
              <a16:creationId xmlns:a16="http://schemas.microsoft.com/office/drawing/2014/main" id="{5DACADAD-02AF-4680-83E9-7D07589CE227}"/>
            </a:ext>
          </a:extLst>
        </xdr:cNvPr>
        <xdr:cNvSpPr/>
      </xdr:nvSpPr>
      <xdr:spPr>
        <a:xfrm>
          <a:off x="600073" y="6172201"/>
          <a:ext cx="16154402" cy="447674"/>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Concursos de personas naturales no empresarios presentados en los juzgados de lo mercantil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22</xdr:col>
      <xdr:colOff>0</xdr:colOff>
      <xdr:row>1</xdr:row>
      <xdr:rowOff>0</xdr:rowOff>
    </xdr:from>
    <xdr:to>
      <xdr:col>23</xdr:col>
      <xdr:colOff>57150</xdr:colOff>
      <xdr:row>1</xdr:row>
      <xdr:rowOff>295275</xdr:rowOff>
    </xdr:to>
    <xdr:sp macro="" textlink="">
      <xdr:nvSpPr>
        <xdr:cNvPr id="8" name="4 Pentágono">
          <a:hlinkClick xmlns:r="http://schemas.openxmlformats.org/officeDocument/2006/relationships" r:id="rId3"/>
          <a:extLst>
            <a:ext uri="{FF2B5EF4-FFF2-40B4-BE49-F238E27FC236}">
              <a16:creationId xmlns:a16="http://schemas.microsoft.com/office/drawing/2014/main" id="{D62E09EC-DA34-4AAE-95A1-91A6D853429F}"/>
            </a:ext>
          </a:extLst>
        </xdr:cNvPr>
        <xdr:cNvSpPr/>
      </xdr:nvSpPr>
      <xdr:spPr>
        <a:xfrm flipH="1">
          <a:off x="16764000" y="190500"/>
          <a:ext cx="876300" cy="295275"/>
        </a:xfrm>
        <a:prstGeom prst="homePlate">
          <a:avLst>
            <a:gd name="adj" fmla="val 66037"/>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twoCellAnchor editAs="oneCell">
    <xdr:from>
      <xdr:col>0</xdr:col>
      <xdr:colOff>571500</xdr:colOff>
      <xdr:row>24</xdr:row>
      <xdr:rowOff>200025</xdr:rowOff>
    </xdr:from>
    <xdr:to>
      <xdr:col>21</xdr:col>
      <xdr:colOff>771525</xdr:colOff>
      <xdr:row>25</xdr:row>
      <xdr:rowOff>352425</xdr:rowOff>
    </xdr:to>
    <xdr:sp macro="" textlink="">
      <xdr:nvSpPr>
        <xdr:cNvPr id="5" name="3 Rectángulo redondeado">
          <a:extLst>
            <a:ext uri="{FF2B5EF4-FFF2-40B4-BE49-F238E27FC236}">
              <a16:creationId xmlns:a16="http://schemas.microsoft.com/office/drawing/2014/main" id="{013B43F3-3CCB-48A6-AC3C-BA026A02A57D}"/>
            </a:ext>
          </a:extLst>
        </xdr:cNvPr>
        <xdr:cNvSpPr/>
      </xdr:nvSpPr>
      <xdr:spPr>
        <a:xfrm>
          <a:off x="571500" y="5905500"/>
          <a:ext cx="16144875" cy="361950"/>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Concursos presentados de personas</a:t>
          </a:r>
          <a:r>
            <a:rPr lang="es-ES" sz="1600" b="1" baseline="0">
              <a:latin typeface="Verdana" panose="020B0604030504040204" pitchFamily="34" charset="0"/>
              <a:ea typeface="Verdana" panose="020B0604030504040204" pitchFamily="34" charset="0"/>
              <a:cs typeface="Verdana" panose="020B0604030504040204" pitchFamily="34" charset="0"/>
            </a:rPr>
            <a:t> naturales no empresarios</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9524</xdr:colOff>
      <xdr:row>1</xdr:row>
      <xdr:rowOff>0</xdr:rowOff>
    </xdr:from>
    <xdr:to>
      <xdr:col>19</xdr:col>
      <xdr:colOff>933449</xdr:colOff>
      <xdr:row>1</xdr:row>
      <xdr:rowOff>419100</xdr:rowOff>
    </xdr:to>
    <xdr:sp macro="" textlink="">
      <xdr:nvSpPr>
        <xdr:cNvPr id="2" name="1 Rectángulo redondeado">
          <a:extLst>
            <a:ext uri="{FF2B5EF4-FFF2-40B4-BE49-F238E27FC236}">
              <a16:creationId xmlns:a16="http://schemas.microsoft.com/office/drawing/2014/main" id="{00000000-0008-0000-0300-000002000000}"/>
            </a:ext>
          </a:extLst>
        </xdr:cNvPr>
        <xdr:cNvSpPr/>
      </xdr:nvSpPr>
      <xdr:spPr>
        <a:xfrm>
          <a:off x="590549" y="190500"/>
          <a:ext cx="16735425"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editAs="oneCell">
    <xdr:from>
      <xdr:col>1</xdr:col>
      <xdr:colOff>28574</xdr:colOff>
      <xdr:row>1</xdr:row>
      <xdr:rowOff>504825</xdr:rowOff>
    </xdr:from>
    <xdr:to>
      <xdr:col>19</xdr:col>
      <xdr:colOff>962025</xdr:colOff>
      <xdr:row>2</xdr:row>
      <xdr:rowOff>323850</xdr:rowOff>
    </xdr:to>
    <xdr:sp macro="" textlink="">
      <xdr:nvSpPr>
        <xdr:cNvPr id="3" name="2 Rectángulo redondeado">
          <a:extLst>
            <a:ext uri="{FF2B5EF4-FFF2-40B4-BE49-F238E27FC236}">
              <a16:creationId xmlns:a16="http://schemas.microsoft.com/office/drawing/2014/main" id="{00000000-0008-0000-0300-000003000000}"/>
            </a:ext>
          </a:extLst>
        </xdr:cNvPr>
        <xdr:cNvSpPr/>
      </xdr:nvSpPr>
      <xdr:spPr>
        <a:xfrm>
          <a:off x="609599" y="695325"/>
          <a:ext cx="16744951"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Total concursos presentados por TSJ</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1</xdr:col>
      <xdr:colOff>28575</xdr:colOff>
      <xdr:row>24</xdr:row>
      <xdr:rowOff>142875</xdr:rowOff>
    </xdr:from>
    <xdr:to>
      <xdr:col>19</xdr:col>
      <xdr:colOff>1047750</xdr:colOff>
      <xdr:row>25</xdr:row>
      <xdr:rowOff>9525</xdr:rowOff>
    </xdr:to>
    <xdr:sp macro="" textlink="">
      <xdr:nvSpPr>
        <xdr:cNvPr id="4" name="3 Rectángulo redondeado">
          <a:extLst>
            <a:ext uri="{FF2B5EF4-FFF2-40B4-BE49-F238E27FC236}">
              <a16:creationId xmlns:a16="http://schemas.microsoft.com/office/drawing/2014/main" id="{00000000-0008-0000-0300-000004000000}"/>
            </a:ext>
          </a:extLst>
        </xdr:cNvPr>
        <xdr:cNvSpPr/>
      </xdr:nvSpPr>
      <xdr:spPr>
        <a:xfrm>
          <a:off x="609600" y="6076950"/>
          <a:ext cx="16830675"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Concursos presentados</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10</xdr:col>
      <xdr:colOff>28575</xdr:colOff>
      <xdr:row>4</xdr:row>
      <xdr:rowOff>19050</xdr:rowOff>
    </xdr:from>
    <xdr:to>
      <xdr:col>19</xdr:col>
      <xdr:colOff>904875</xdr:colOff>
      <xdr:row>21</xdr:row>
      <xdr:rowOff>152400</xdr:rowOff>
    </xdr:to>
    <xdr:graphicFrame macro="">
      <xdr:nvGraphicFramePr>
        <xdr:cNvPr id="6" name="Gráfico 5">
          <a:extLst>
            <a:ext uri="{FF2B5EF4-FFF2-40B4-BE49-F238E27FC236}">
              <a16:creationId xmlns:a16="http://schemas.microsoft.com/office/drawing/2014/main" id="{D2DA7AE8-DD8F-468F-90DB-49C54366DA2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47623</xdr:colOff>
      <xdr:row>47</xdr:row>
      <xdr:rowOff>19050</xdr:rowOff>
    </xdr:from>
    <xdr:to>
      <xdr:col>19</xdr:col>
      <xdr:colOff>1057275</xdr:colOff>
      <xdr:row>49</xdr:row>
      <xdr:rowOff>28575</xdr:rowOff>
    </xdr:to>
    <xdr:sp macro="" textlink="">
      <xdr:nvSpPr>
        <xdr:cNvPr id="8" name="2 Rectángulo redondeado">
          <a:extLst>
            <a:ext uri="{FF2B5EF4-FFF2-40B4-BE49-F238E27FC236}">
              <a16:creationId xmlns:a16="http://schemas.microsoft.com/office/drawing/2014/main" id="{0BAC6118-26F1-4C0E-AB57-7F596DD9617E}"/>
            </a:ext>
          </a:extLst>
        </xdr:cNvPr>
        <xdr:cNvSpPr/>
      </xdr:nvSpPr>
      <xdr:spPr>
        <a:xfrm>
          <a:off x="628648" y="11172825"/>
          <a:ext cx="16821152"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Concursos de presentados en los juzgados de lo mercantil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10</xdr:col>
      <xdr:colOff>57150</xdr:colOff>
      <xdr:row>50</xdr:row>
      <xdr:rowOff>0</xdr:rowOff>
    </xdr:from>
    <xdr:to>
      <xdr:col>19</xdr:col>
      <xdr:colOff>895350</xdr:colOff>
      <xdr:row>67</xdr:row>
      <xdr:rowOff>114300</xdr:rowOff>
    </xdr:to>
    <xdr:graphicFrame macro="">
      <xdr:nvGraphicFramePr>
        <xdr:cNvPr id="9" name="Gráfico 8">
          <a:extLst>
            <a:ext uri="{FF2B5EF4-FFF2-40B4-BE49-F238E27FC236}">
              <a16:creationId xmlns:a16="http://schemas.microsoft.com/office/drawing/2014/main" id="{2152F305-400F-446D-8153-19A8008A5D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20</xdr:col>
      <xdr:colOff>0</xdr:colOff>
      <xdr:row>1</xdr:row>
      <xdr:rowOff>0</xdr:rowOff>
    </xdr:from>
    <xdr:to>
      <xdr:col>20</xdr:col>
      <xdr:colOff>828676</xdr:colOff>
      <xdr:row>1</xdr:row>
      <xdr:rowOff>285749</xdr:rowOff>
    </xdr:to>
    <xdr:sp macro="" textlink="">
      <xdr:nvSpPr>
        <xdr:cNvPr id="7" name="4 Pentágono">
          <a:hlinkClick xmlns:r="http://schemas.openxmlformats.org/officeDocument/2006/relationships" r:id="rId3"/>
          <a:extLst>
            <a:ext uri="{FF2B5EF4-FFF2-40B4-BE49-F238E27FC236}">
              <a16:creationId xmlns:a16="http://schemas.microsoft.com/office/drawing/2014/main" id="{590666C3-9099-4198-8B38-70BA462A0A26}"/>
            </a:ext>
          </a:extLst>
        </xdr:cNvPr>
        <xdr:cNvSpPr/>
      </xdr:nvSpPr>
      <xdr:spPr>
        <a:xfrm flipH="1">
          <a:off x="17478375" y="190500"/>
          <a:ext cx="828676" cy="285749"/>
        </a:xfrm>
        <a:prstGeom prst="homePlate">
          <a:avLst>
            <a:gd name="adj" fmla="val 49370"/>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38100</xdr:colOff>
      <xdr:row>1</xdr:row>
      <xdr:rowOff>19050</xdr:rowOff>
    </xdr:from>
    <xdr:to>
      <xdr:col>19</xdr:col>
      <xdr:colOff>800099</xdr:colOff>
      <xdr:row>1</xdr:row>
      <xdr:rowOff>438150</xdr:rowOff>
    </xdr:to>
    <xdr:sp macro="" textlink="">
      <xdr:nvSpPr>
        <xdr:cNvPr id="2" name="1 Rectángulo redondeado">
          <a:extLst>
            <a:ext uri="{FF2B5EF4-FFF2-40B4-BE49-F238E27FC236}">
              <a16:creationId xmlns:a16="http://schemas.microsoft.com/office/drawing/2014/main" id="{00000000-0008-0000-0400-000002000000}"/>
            </a:ext>
          </a:extLst>
        </xdr:cNvPr>
        <xdr:cNvSpPr/>
      </xdr:nvSpPr>
      <xdr:spPr>
        <a:xfrm>
          <a:off x="619125" y="180975"/>
          <a:ext cx="16763999"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editAs="oneCell">
    <xdr:from>
      <xdr:col>1</xdr:col>
      <xdr:colOff>28574</xdr:colOff>
      <xdr:row>2</xdr:row>
      <xdr:rowOff>9525</xdr:rowOff>
    </xdr:from>
    <xdr:to>
      <xdr:col>19</xdr:col>
      <xdr:colOff>781049</xdr:colOff>
      <xdr:row>2</xdr:row>
      <xdr:rowOff>342900</xdr:rowOff>
    </xdr:to>
    <xdr:sp macro="" textlink="">
      <xdr:nvSpPr>
        <xdr:cNvPr id="3" name="2 Rectángulo redondeado">
          <a:extLst>
            <a:ext uri="{FF2B5EF4-FFF2-40B4-BE49-F238E27FC236}">
              <a16:creationId xmlns:a16="http://schemas.microsoft.com/office/drawing/2014/main" id="{00000000-0008-0000-0400-000003000000}"/>
            </a:ext>
          </a:extLst>
        </xdr:cNvPr>
        <xdr:cNvSpPr/>
      </xdr:nvSpPr>
      <xdr:spPr>
        <a:xfrm>
          <a:off x="609599" y="685800"/>
          <a:ext cx="16754475"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Concursos declarados por TSJ</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1</xdr:col>
      <xdr:colOff>0</xdr:colOff>
      <xdr:row>24</xdr:row>
      <xdr:rowOff>200025</xdr:rowOff>
    </xdr:from>
    <xdr:to>
      <xdr:col>18</xdr:col>
      <xdr:colOff>104774</xdr:colOff>
      <xdr:row>25</xdr:row>
      <xdr:rowOff>0</xdr:rowOff>
    </xdr:to>
    <xdr:sp macro="" textlink="">
      <xdr:nvSpPr>
        <xdr:cNvPr id="4" name="3 Rectángulo redondeado">
          <a:extLst>
            <a:ext uri="{FF2B5EF4-FFF2-40B4-BE49-F238E27FC236}">
              <a16:creationId xmlns:a16="http://schemas.microsoft.com/office/drawing/2014/main" id="{00000000-0008-0000-0400-000004000000}"/>
            </a:ext>
          </a:extLst>
        </xdr:cNvPr>
        <xdr:cNvSpPr/>
      </xdr:nvSpPr>
      <xdr:spPr>
        <a:xfrm>
          <a:off x="581025" y="6048375"/>
          <a:ext cx="15468599"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Concursos declarados</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10</xdr:col>
      <xdr:colOff>57150</xdr:colOff>
      <xdr:row>4</xdr:row>
      <xdr:rowOff>38100</xdr:rowOff>
    </xdr:from>
    <xdr:to>
      <xdr:col>19</xdr:col>
      <xdr:colOff>809625</xdr:colOff>
      <xdr:row>21</xdr:row>
      <xdr:rowOff>161925</xdr:rowOff>
    </xdr:to>
    <xdr:graphicFrame macro="">
      <xdr:nvGraphicFramePr>
        <xdr:cNvPr id="6" name="Gráfico 5">
          <a:extLst>
            <a:ext uri="{FF2B5EF4-FFF2-40B4-BE49-F238E27FC236}">
              <a16:creationId xmlns:a16="http://schemas.microsoft.com/office/drawing/2014/main" id="{E815E969-5D7B-46CB-B5BD-90E7D7F740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20</xdr:col>
      <xdr:colOff>0</xdr:colOff>
      <xdr:row>1</xdr:row>
      <xdr:rowOff>0</xdr:rowOff>
    </xdr:from>
    <xdr:to>
      <xdr:col>21</xdr:col>
      <xdr:colOff>171450</xdr:colOff>
      <xdr:row>1</xdr:row>
      <xdr:rowOff>428625</xdr:rowOff>
    </xdr:to>
    <xdr:sp macro="" textlink="">
      <xdr:nvSpPr>
        <xdr:cNvPr id="7" name="4 Pentágono">
          <a:hlinkClick xmlns:r="http://schemas.openxmlformats.org/officeDocument/2006/relationships" r:id="rId2"/>
          <a:extLst>
            <a:ext uri="{FF2B5EF4-FFF2-40B4-BE49-F238E27FC236}">
              <a16:creationId xmlns:a16="http://schemas.microsoft.com/office/drawing/2014/main" id="{4A3A2955-26A8-4D0A-9E84-EBB2688C9449}"/>
            </a:ext>
          </a:extLst>
        </xdr:cNvPr>
        <xdr:cNvSpPr/>
      </xdr:nvSpPr>
      <xdr:spPr>
        <a:xfrm flipH="1">
          <a:off x="17545050" y="161925"/>
          <a:ext cx="990600" cy="428625"/>
        </a:xfrm>
        <a:prstGeom prst="homePlate">
          <a:avLst>
            <a:gd name="adj" fmla="val 49370"/>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66675</xdr:colOff>
      <xdr:row>0</xdr:row>
      <xdr:rowOff>152400</xdr:rowOff>
    </xdr:from>
    <xdr:to>
      <xdr:col>19</xdr:col>
      <xdr:colOff>133350</xdr:colOff>
      <xdr:row>1</xdr:row>
      <xdr:rowOff>409575</xdr:rowOff>
    </xdr:to>
    <xdr:sp macro="" textlink="">
      <xdr:nvSpPr>
        <xdr:cNvPr id="2" name="1 Rectángulo redondeado">
          <a:extLst>
            <a:ext uri="{FF2B5EF4-FFF2-40B4-BE49-F238E27FC236}">
              <a16:creationId xmlns:a16="http://schemas.microsoft.com/office/drawing/2014/main" id="{00000000-0008-0000-0600-000002000000}"/>
            </a:ext>
          </a:extLst>
        </xdr:cNvPr>
        <xdr:cNvSpPr/>
      </xdr:nvSpPr>
      <xdr:spPr>
        <a:xfrm>
          <a:off x="647700" y="152400"/>
          <a:ext cx="16240125"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editAs="oneCell">
    <xdr:from>
      <xdr:col>1</xdr:col>
      <xdr:colOff>28575</xdr:colOff>
      <xdr:row>1</xdr:row>
      <xdr:rowOff>504825</xdr:rowOff>
    </xdr:from>
    <xdr:to>
      <xdr:col>19</xdr:col>
      <xdr:colOff>142875</xdr:colOff>
      <xdr:row>2</xdr:row>
      <xdr:rowOff>323850</xdr:rowOff>
    </xdr:to>
    <xdr:sp macro="" textlink="">
      <xdr:nvSpPr>
        <xdr:cNvPr id="3" name="2 Rectángulo redondeado">
          <a:extLst>
            <a:ext uri="{FF2B5EF4-FFF2-40B4-BE49-F238E27FC236}">
              <a16:creationId xmlns:a16="http://schemas.microsoft.com/office/drawing/2014/main" id="{00000000-0008-0000-0600-000003000000}"/>
            </a:ext>
          </a:extLst>
        </xdr:cNvPr>
        <xdr:cNvSpPr/>
      </xdr:nvSpPr>
      <xdr:spPr>
        <a:xfrm>
          <a:off x="609600" y="666750"/>
          <a:ext cx="16287750"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Fase de convenio aperturados por TSJ</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1</xdr:col>
      <xdr:colOff>28575</xdr:colOff>
      <xdr:row>24</xdr:row>
      <xdr:rowOff>85725</xdr:rowOff>
    </xdr:from>
    <xdr:to>
      <xdr:col>19</xdr:col>
      <xdr:colOff>123825</xdr:colOff>
      <xdr:row>25</xdr:row>
      <xdr:rowOff>0</xdr:rowOff>
    </xdr:to>
    <xdr:sp macro="" textlink="">
      <xdr:nvSpPr>
        <xdr:cNvPr id="4" name="3 Rectángulo redondeado">
          <a:extLst>
            <a:ext uri="{FF2B5EF4-FFF2-40B4-BE49-F238E27FC236}">
              <a16:creationId xmlns:a16="http://schemas.microsoft.com/office/drawing/2014/main" id="{00000000-0008-0000-0600-000004000000}"/>
            </a:ext>
          </a:extLst>
        </xdr:cNvPr>
        <xdr:cNvSpPr/>
      </xdr:nvSpPr>
      <xdr:spPr>
        <a:xfrm>
          <a:off x="609600" y="5915025"/>
          <a:ext cx="16268700"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Fase de convenio</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9</xdr:col>
      <xdr:colOff>809625</xdr:colOff>
      <xdr:row>4</xdr:row>
      <xdr:rowOff>9525</xdr:rowOff>
    </xdr:from>
    <xdr:to>
      <xdr:col>18</xdr:col>
      <xdr:colOff>809625</xdr:colOff>
      <xdr:row>21</xdr:row>
      <xdr:rowOff>161925</xdr:rowOff>
    </xdr:to>
    <xdr:graphicFrame macro="">
      <xdr:nvGraphicFramePr>
        <xdr:cNvPr id="6" name="Gráfico 5">
          <a:extLst>
            <a:ext uri="{FF2B5EF4-FFF2-40B4-BE49-F238E27FC236}">
              <a16:creationId xmlns:a16="http://schemas.microsoft.com/office/drawing/2014/main" id="{26B0154C-F0F0-4B22-ABAB-9128A7FE47D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19</xdr:col>
      <xdr:colOff>333373</xdr:colOff>
      <xdr:row>1</xdr:row>
      <xdr:rowOff>0</xdr:rowOff>
    </xdr:from>
    <xdr:to>
      <xdr:col>20</xdr:col>
      <xdr:colOff>361949</xdr:colOff>
      <xdr:row>1</xdr:row>
      <xdr:rowOff>285749</xdr:rowOff>
    </xdr:to>
    <xdr:sp macro="" textlink="">
      <xdr:nvSpPr>
        <xdr:cNvPr id="7" name="4 Pentágono">
          <a:hlinkClick xmlns:r="http://schemas.openxmlformats.org/officeDocument/2006/relationships" r:id="rId2"/>
          <a:extLst>
            <a:ext uri="{FF2B5EF4-FFF2-40B4-BE49-F238E27FC236}">
              <a16:creationId xmlns:a16="http://schemas.microsoft.com/office/drawing/2014/main" id="{E65B2395-D17B-421F-8F4C-AF5FD82D8762}"/>
            </a:ext>
          </a:extLst>
        </xdr:cNvPr>
        <xdr:cNvSpPr/>
      </xdr:nvSpPr>
      <xdr:spPr>
        <a:xfrm flipH="1">
          <a:off x="17087848" y="161925"/>
          <a:ext cx="84772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Aspecto">
      <a:majorFont>
        <a:latin typeface="Verdana"/>
        <a:ea typeface=""/>
        <a:cs typeface=""/>
        <a:font script="Jpan" typeface="ＭＳ ゴシック"/>
        <a:font script="Hang" typeface="굴림"/>
        <a:font script="Hans" typeface="微软雅黑"/>
        <a:font script="Hant" typeface="微軟正黑體"/>
        <a:font script="Arab" typeface="Tahoma"/>
        <a:font script="Hebr" typeface="Tahoma"/>
        <a:font script="Thai" typeface="Frees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font script="Geor" typeface="Sylfaen"/>
      </a:majorFont>
      <a:minorFont>
        <a:latin typeface="Verdana"/>
        <a:ea typeface=""/>
        <a:cs typeface=""/>
        <a:font script="Jpan" typeface="ＭＳ ゴシック"/>
        <a:font script="Hang" typeface="굴림"/>
        <a:font script="Hans" typeface="微软雅黑"/>
        <a:font script="Hant" typeface="微軟正黑體"/>
        <a:font script="Arab" typeface="Tahoma"/>
        <a:font script="Hebr" typeface="Tahoma"/>
        <a:font script="Thai" typeface="Frees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
    <pageSetUpPr fitToPage="1"/>
  </sheetPr>
  <dimension ref="A1:L26"/>
  <sheetViews>
    <sheetView tabSelected="1" zoomScaleNormal="100" workbookViewId="0"/>
  </sheetViews>
  <sheetFormatPr baseColWidth="10" defaultRowHeight="12.75" x14ac:dyDescent="0.2"/>
  <cols>
    <col min="1" max="1" width="12.140625" style="1" customWidth="1"/>
    <col min="2" max="2" width="11.85546875" style="1" customWidth="1"/>
    <col min="3" max="3" width="13.140625" style="1" customWidth="1"/>
    <col min="4" max="4" width="11.42578125" style="1"/>
    <col min="5" max="5" width="21.5703125" style="1" customWidth="1"/>
    <col min="6" max="16384" width="11.42578125" style="1"/>
  </cols>
  <sheetData>
    <row r="1" spans="1:12" ht="15" customHeight="1" x14ac:dyDescent="0.2"/>
    <row r="2" spans="1:12" ht="15" customHeight="1" x14ac:dyDescent="0.25">
      <c r="E2" s="2"/>
      <c r="F2" s="3"/>
      <c r="G2" s="3"/>
      <c r="H2" s="3"/>
      <c r="I2" s="3"/>
      <c r="J2" s="3"/>
      <c r="K2" s="3"/>
      <c r="L2" s="3"/>
    </row>
    <row r="3" spans="1:12" ht="15" customHeight="1" x14ac:dyDescent="0.25">
      <c r="D3" s="3"/>
      <c r="E3" s="2"/>
      <c r="F3" s="3"/>
      <c r="G3" s="3"/>
      <c r="H3" s="3"/>
      <c r="I3" s="3"/>
      <c r="J3" s="3"/>
      <c r="K3" s="3"/>
    </row>
    <row r="4" spans="1:12" ht="15" customHeight="1" x14ac:dyDescent="0.25">
      <c r="E4" s="2"/>
      <c r="F4" s="3"/>
      <c r="G4" s="3"/>
      <c r="H4" s="4"/>
      <c r="I4" s="2"/>
      <c r="J4" s="3"/>
      <c r="K4" s="3"/>
    </row>
    <row r="5" spans="1:12" x14ac:dyDescent="0.2">
      <c r="A5" s="9"/>
    </row>
    <row r="6" spans="1:12" x14ac:dyDescent="0.2">
      <c r="A6" s="9"/>
      <c r="B6" s="9"/>
      <c r="C6" s="9"/>
    </row>
    <row r="7" spans="1:12" x14ac:dyDescent="0.2">
      <c r="A7" s="10"/>
      <c r="B7" s="11"/>
      <c r="C7" s="11"/>
    </row>
    <row r="8" spans="1:12" ht="21.75" customHeight="1" x14ac:dyDescent="0.2"/>
    <row r="9" spans="1:12" ht="21.75" customHeight="1" x14ac:dyDescent="0.2"/>
    <row r="10" spans="1:12" ht="21.75" customHeight="1" x14ac:dyDescent="0.2"/>
    <row r="11" spans="1:12" ht="21.75" customHeight="1" x14ac:dyDescent="0.2"/>
    <row r="12" spans="1:12" ht="21.75" customHeight="1" x14ac:dyDescent="0.2"/>
    <row r="13" spans="1:12" ht="21.75" customHeight="1" x14ac:dyDescent="0.2"/>
    <row r="14" spans="1:12" ht="21" customHeight="1" x14ac:dyDescent="0.2">
      <c r="B14" s="12" t="s">
        <v>14</v>
      </c>
      <c r="C14" s="12"/>
      <c r="D14" s="12"/>
      <c r="E14" s="12"/>
      <c r="F14" s="12"/>
      <c r="G14" s="12"/>
      <c r="J14" s="5"/>
    </row>
    <row r="15" spans="1:12" ht="21" customHeight="1" x14ac:dyDescent="0.2">
      <c r="B15" s="12" t="s">
        <v>38</v>
      </c>
      <c r="C15" s="12"/>
      <c r="D15" s="12"/>
      <c r="E15" s="12"/>
      <c r="F15" s="12"/>
      <c r="G15" s="12"/>
      <c r="J15" s="5"/>
    </row>
    <row r="16" spans="1:12" ht="21" customHeight="1" x14ac:dyDescent="0.2">
      <c r="B16" s="12" t="s">
        <v>169</v>
      </c>
      <c r="C16" s="12"/>
      <c r="D16" s="12"/>
      <c r="E16" s="12"/>
      <c r="F16" s="63"/>
      <c r="G16" s="12"/>
      <c r="J16" s="5"/>
    </row>
    <row r="17" spans="2:10" ht="21" customHeight="1" x14ac:dyDescent="0.2">
      <c r="B17" s="12" t="s">
        <v>174</v>
      </c>
      <c r="C17" s="12"/>
      <c r="D17" s="12"/>
      <c r="E17" s="12"/>
      <c r="F17" s="12"/>
      <c r="G17" s="12"/>
      <c r="J17" s="5"/>
    </row>
    <row r="18" spans="2:10" ht="21" customHeight="1" x14ac:dyDescent="0.2">
      <c r="B18" s="12" t="s">
        <v>175</v>
      </c>
      <c r="C18" s="12"/>
      <c r="D18" s="12"/>
      <c r="E18" s="12"/>
      <c r="F18" s="12"/>
      <c r="G18" s="12"/>
      <c r="J18" s="5"/>
    </row>
    <row r="19" spans="2:10" ht="21" customHeight="1" x14ac:dyDescent="0.2">
      <c r="B19" s="12" t="s">
        <v>109</v>
      </c>
      <c r="C19" s="12"/>
      <c r="D19" s="12"/>
      <c r="E19" s="12"/>
      <c r="F19" s="12"/>
      <c r="G19" s="12"/>
      <c r="J19" s="5"/>
    </row>
    <row r="20" spans="2:10" ht="21" customHeight="1" x14ac:dyDescent="0.2">
      <c r="B20" s="12" t="s">
        <v>42</v>
      </c>
      <c r="C20" s="12"/>
      <c r="D20" s="12"/>
      <c r="E20" s="12"/>
      <c r="F20" s="12"/>
      <c r="G20" s="12"/>
      <c r="J20" s="5"/>
    </row>
    <row r="21" spans="2:10" ht="21" customHeight="1" x14ac:dyDescent="0.2">
      <c r="B21" s="12" t="s">
        <v>43</v>
      </c>
      <c r="C21" s="12"/>
      <c r="D21" s="12"/>
      <c r="E21" s="12"/>
      <c r="F21" s="12"/>
      <c r="G21" s="12"/>
      <c r="J21" s="5"/>
    </row>
    <row r="22" spans="2:10" ht="21" customHeight="1" x14ac:dyDescent="0.2">
      <c r="B22" s="12" t="s">
        <v>44</v>
      </c>
      <c r="C22" s="12"/>
      <c r="D22" s="12"/>
      <c r="E22" s="12"/>
      <c r="F22" s="12"/>
      <c r="G22" s="12"/>
      <c r="J22" s="5"/>
    </row>
    <row r="23" spans="2:10" ht="21" customHeight="1" x14ac:dyDescent="0.2">
      <c r="B23" s="12" t="s">
        <v>105</v>
      </c>
      <c r="C23" s="12"/>
      <c r="D23" s="12"/>
      <c r="E23" s="12"/>
      <c r="F23" s="12"/>
      <c r="G23" s="12"/>
      <c r="J23" s="5"/>
    </row>
    <row r="24" spans="2:10" ht="21" customHeight="1" x14ac:dyDescent="0.2">
      <c r="B24" s="12" t="s">
        <v>104</v>
      </c>
      <c r="C24"/>
      <c r="D24"/>
      <c r="E24"/>
      <c r="F24" s="12"/>
      <c r="G24" s="12"/>
      <c r="I24" s="5"/>
    </row>
    <row r="25" spans="2:10" ht="18" customHeight="1" x14ac:dyDescent="0.25">
      <c r="B25" s="12" t="s">
        <v>164</v>
      </c>
      <c r="C25" s="2"/>
      <c r="D25"/>
      <c r="E25"/>
      <c r="F25"/>
      <c r="G25"/>
      <c r="H25"/>
      <c r="I25"/>
      <c r="J25"/>
    </row>
    <row r="26" spans="2:10" ht="15" x14ac:dyDescent="0.2">
      <c r="I26" s="8"/>
      <c r="J26" s="6"/>
    </row>
  </sheetData>
  <phoneticPr fontId="0" type="noConversion"/>
  <hyperlinks>
    <hyperlink ref="B14" location="Resumen!A1" display="Resumen" xr:uid="{00000000-0004-0000-0000-000000000000}"/>
    <hyperlink ref="B19" location="'Concursos presentados TSJ'!A1" display="Concursos presentados por TSJ" xr:uid="{00000000-0004-0000-0000-000001000000}"/>
    <hyperlink ref="B15" location="'Concursos presentados TSJ'!A1" display="Concursos presentados por TSJ" xr:uid="{00000000-0004-0000-0000-000005000000}"/>
    <hyperlink ref="B21:E21" location="'Concursos Convenio TSJ'!A1" display="Concursos. Fase de convenio por TSJ" xr:uid="{00000000-0004-0000-0000-000006000000}"/>
    <hyperlink ref="D26:J26" location="'Lanzamientos 1· instancia prov'!A1" display="Lanzamientos recibidos en los Juzgados de 1ª  instancia por provincias" xr:uid="{00000000-0004-0000-0000-000007000000}"/>
    <hyperlink ref="B20:D20" location="'Concursos declarados TSJ'!A1" display="Concursos declarados por TSJ" xr:uid="{00000000-0004-0000-0000-00000E000000}"/>
    <hyperlink ref="B23" location="'E.R.E''s TSJ'!A1" display="Concursos. Expedientes del art. 64 LC por TSJ" xr:uid="{00000000-0004-0000-0000-00000F000000}"/>
    <hyperlink ref="B23:F23" location="'E.R.E''s TSJ'!A1" display="Concursos. Expedientes del art. 64 LC por TSJ" xr:uid="{00000000-0004-0000-0000-000013000000}"/>
    <hyperlink ref="B22:E22" location="'Concursos Liquidación TSJ'!A1" display="Concursos. Liquidación por TSJ" xr:uid="{00000000-0004-0000-0000-000016000000}"/>
    <hyperlink ref="B15:E15" location="'Definiciones y conceptos'!A1" display="Definiciones y conceptos" xr:uid="{00000000-0004-0000-0000-000017000000}"/>
    <hyperlink ref="B24" location="'Consecutivos declarados TSJ'!A1" display="Consecutivos declarados TSJ'!A1" xr:uid="{BF93C2C5-D99F-4285-A0C5-4C2E28945FC5}"/>
    <hyperlink ref="B17" location="Introducción!A1" display="Concursos presentados por TSJ. Personas naturales empresarios" xr:uid="{626B6E15-06FF-4C48-A1C2-D27DF6094749}"/>
    <hyperlink ref="B25" location="Provincias!A1" display="Datos provinciales" xr:uid="{50BA5849-DC44-4113-8B6D-569343D14BDA}"/>
    <hyperlink ref="B19:E19" location="'Concursos presentados TSJ total'!A1" display="Total concursos presentados por TSJ" xr:uid="{973A79F4-0062-4658-BB92-4F04BF2B19AE}"/>
    <hyperlink ref="B16" location="'Concursos presentados TSJ'!A1" display="Concursos presentados por TSJ" xr:uid="{F5EC2A62-C073-45C6-A133-D391C9DC0D33}"/>
    <hyperlink ref="B16:E16" location="'Conc pres TSJ persona juridica'!A1" display="Concursos presentados por TSJ. Personas jurídicas" xr:uid="{5EF6804E-EC4C-40CA-BB7A-E36CFE605B84}"/>
    <hyperlink ref="B17:G17" location="'Concursos TSJ  pers nat empresa'!A1" display="Concursos presentados por TSJ. Personas naturales empresarios" xr:uid="{E132A12C-52C7-476B-A36B-E5A771A9C6A1}"/>
    <hyperlink ref="B16:F16" location="'Concursos TSJ persona juridica'!A1" display="Concursos presentados por TSJ. Personas jurídicas" xr:uid="{B37AAA1A-3D4D-43D0-9D93-72C21E974EEB}"/>
    <hyperlink ref="B18" location="Introducción!A1" display="Concursos presentados por TSJ. Personas naturales no empresarios" xr:uid="{80FC7D63-C237-477E-809A-9548A3043783}"/>
    <hyperlink ref="B18:G18" location="'Concurso TSJ pers nat no empre'!A1" display="Concursos presentados por TSJ. Personas naturales no empresarios" xr:uid="{0630B4A5-7070-49D3-8A69-7AE56A3A950D}"/>
  </hyperlinks>
  <pageMargins left="0.75" right="0.75" top="1" bottom="1" header="0" footer="0"/>
  <pageSetup paperSize="9" scale="69" orientation="portrait" verticalDpi="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18"/>
  <dimension ref="B2:Q45"/>
  <sheetViews>
    <sheetView zoomScaleNormal="100" workbookViewId="0"/>
  </sheetViews>
  <sheetFormatPr baseColWidth="10" defaultRowHeight="12.75" x14ac:dyDescent="0.2"/>
  <cols>
    <col min="1" max="1" width="8.7109375" style="1" customWidth="1"/>
    <col min="2" max="2" width="33.140625" style="1" customWidth="1"/>
    <col min="3" max="90" width="12.28515625" style="1" customWidth="1"/>
    <col min="91" max="16384" width="11.42578125" style="1"/>
  </cols>
  <sheetData>
    <row r="2" spans="2:17" ht="40.5" customHeight="1" x14ac:dyDescent="0.25">
      <c r="B2" s="21"/>
      <c r="C2" s="23"/>
      <c r="D2" s="23"/>
      <c r="Q2" s="13"/>
    </row>
    <row r="3" spans="2:17" s="22" customFormat="1" ht="28.5" customHeight="1" x14ac:dyDescent="0.2">
      <c r="B3" s="37"/>
      <c r="C3" s="38"/>
      <c r="D3" s="38"/>
    </row>
    <row r="4" spans="2:17" ht="15" x14ac:dyDescent="0.2">
      <c r="B4" s="24"/>
    </row>
    <row r="5" spans="2:17" ht="39" customHeight="1" x14ac:dyDescent="0.2">
      <c r="C5" s="26" t="s">
        <v>168</v>
      </c>
      <c r="D5" s="26" t="s">
        <v>172</v>
      </c>
      <c r="E5" s="26" t="s">
        <v>173</v>
      </c>
      <c r="F5" s="47" t="s">
        <v>178</v>
      </c>
      <c r="G5" s="26" t="s">
        <v>179</v>
      </c>
      <c r="H5" s="26" t="s">
        <v>183</v>
      </c>
      <c r="I5" s="26" t="s">
        <v>186</v>
      </c>
      <c r="J5" s="26" t="s">
        <v>189</v>
      </c>
    </row>
    <row r="6" spans="2:17" ht="17.100000000000001" customHeight="1" thickBot="1" x14ac:dyDescent="0.25">
      <c r="B6" s="28" t="s">
        <v>30</v>
      </c>
      <c r="C6" s="29">
        <v>108</v>
      </c>
      <c r="D6" s="29">
        <v>96</v>
      </c>
      <c r="E6" s="29">
        <v>112</v>
      </c>
      <c r="F6" s="29">
        <v>137</v>
      </c>
      <c r="G6" s="29">
        <v>179</v>
      </c>
      <c r="H6" s="29">
        <v>162</v>
      </c>
      <c r="I6" s="29">
        <v>142</v>
      </c>
      <c r="J6" s="29">
        <v>137</v>
      </c>
    </row>
    <row r="7" spans="2:17" ht="17.100000000000001" customHeight="1" thickBot="1" x14ac:dyDescent="0.25">
      <c r="B7" s="28" t="s">
        <v>31</v>
      </c>
      <c r="C7" s="29">
        <v>22</v>
      </c>
      <c r="D7" s="29">
        <v>19</v>
      </c>
      <c r="E7" s="29">
        <v>37</v>
      </c>
      <c r="F7" s="29">
        <v>25</v>
      </c>
      <c r="G7" s="29">
        <v>22</v>
      </c>
      <c r="H7" s="29">
        <v>39</v>
      </c>
      <c r="I7" s="29">
        <v>24</v>
      </c>
      <c r="J7" s="29">
        <v>11</v>
      </c>
    </row>
    <row r="8" spans="2:17" ht="17.100000000000001" customHeight="1" thickBot="1" x14ac:dyDescent="0.25">
      <c r="B8" s="28" t="s">
        <v>98</v>
      </c>
      <c r="C8" s="29">
        <v>9</v>
      </c>
      <c r="D8" s="29">
        <v>20</v>
      </c>
      <c r="E8" s="29">
        <v>6</v>
      </c>
      <c r="F8" s="29">
        <v>9</v>
      </c>
      <c r="G8" s="29">
        <v>17</v>
      </c>
      <c r="H8" s="29">
        <v>3</v>
      </c>
      <c r="I8" s="29">
        <v>4</v>
      </c>
      <c r="J8" s="29">
        <v>11</v>
      </c>
    </row>
    <row r="9" spans="2:17" ht="17.100000000000001" customHeight="1" thickBot="1" x14ac:dyDescent="0.25">
      <c r="B9" s="28" t="s">
        <v>26</v>
      </c>
      <c r="C9" s="29">
        <v>31</v>
      </c>
      <c r="D9" s="29">
        <v>26</v>
      </c>
      <c r="E9" s="29">
        <v>43</v>
      </c>
      <c r="F9" s="29">
        <v>26</v>
      </c>
      <c r="G9" s="29">
        <v>19</v>
      </c>
      <c r="H9" s="29">
        <v>18</v>
      </c>
      <c r="I9" s="29">
        <v>29</v>
      </c>
      <c r="J9" s="29">
        <v>36</v>
      </c>
    </row>
    <row r="10" spans="2:17" ht="17.100000000000001" customHeight="1" thickBot="1" x14ac:dyDescent="0.25">
      <c r="B10" s="28" t="s">
        <v>8</v>
      </c>
      <c r="C10" s="29">
        <v>37</v>
      </c>
      <c r="D10" s="29">
        <v>33</v>
      </c>
      <c r="E10" s="29">
        <v>24</v>
      </c>
      <c r="F10" s="29">
        <v>19</v>
      </c>
      <c r="G10" s="29">
        <v>13</v>
      </c>
      <c r="H10" s="29">
        <v>36</v>
      </c>
      <c r="I10" s="29">
        <v>13</v>
      </c>
      <c r="J10" s="29">
        <v>30</v>
      </c>
    </row>
    <row r="11" spans="2:17" ht="17.100000000000001" customHeight="1" thickBot="1" x14ac:dyDescent="0.25">
      <c r="B11" s="28" t="s">
        <v>9</v>
      </c>
      <c r="C11" s="29">
        <v>9</v>
      </c>
      <c r="D11" s="29">
        <v>3</v>
      </c>
      <c r="E11" s="29">
        <v>8</v>
      </c>
      <c r="F11" s="29">
        <v>15</v>
      </c>
      <c r="G11" s="29">
        <v>6</v>
      </c>
      <c r="H11" s="29">
        <v>5</v>
      </c>
      <c r="I11" s="29">
        <v>2</v>
      </c>
      <c r="J11" s="29">
        <v>6</v>
      </c>
    </row>
    <row r="12" spans="2:17" ht="17.100000000000001" customHeight="1" thickBot="1" x14ac:dyDescent="0.25">
      <c r="B12" s="28" t="s">
        <v>32</v>
      </c>
      <c r="C12" s="29">
        <v>34</v>
      </c>
      <c r="D12" s="29">
        <v>40</v>
      </c>
      <c r="E12" s="29">
        <v>34</v>
      </c>
      <c r="F12" s="29">
        <v>52</v>
      </c>
      <c r="G12" s="29">
        <v>29</v>
      </c>
      <c r="H12" s="29">
        <v>32</v>
      </c>
      <c r="I12" s="29">
        <v>30</v>
      </c>
      <c r="J12" s="29">
        <v>28</v>
      </c>
    </row>
    <row r="13" spans="2:17" ht="17.100000000000001" customHeight="1" thickBot="1" x14ac:dyDescent="0.25">
      <c r="B13" s="28" t="s">
        <v>28</v>
      </c>
      <c r="C13" s="29">
        <v>5</v>
      </c>
      <c r="D13" s="29">
        <v>7</v>
      </c>
      <c r="E13" s="29">
        <v>11</v>
      </c>
      <c r="F13" s="29">
        <v>25</v>
      </c>
      <c r="G13" s="29">
        <v>10</v>
      </c>
      <c r="H13" s="29">
        <v>12</v>
      </c>
      <c r="I13" s="29">
        <v>12</v>
      </c>
      <c r="J13" s="29">
        <v>14</v>
      </c>
    </row>
    <row r="14" spans="2:17" ht="17.100000000000001" customHeight="1" thickBot="1" x14ac:dyDescent="0.25">
      <c r="B14" s="28" t="s">
        <v>18</v>
      </c>
      <c r="C14" s="29">
        <v>352</v>
      </c>
      <c r="D14" s="29">
        <v>305</v>
      </c>
      <c r="E14" s="29">
        <v>397</v>
      </c>
      <c r="F14" s="29">
        <v>283</v>
      </c>
      <c r="G14" s="29">
        <v>215</v>
      </c>
      <c r="H14" s="29">
        <v>694</v>
      </c>
      <c r="I14" s="29">
        <v>147</v>
      </c>
      <c r="J14" s="29">
        <v>116</v>
      </c>
    </row>
    <row r="15" spans="2:17" ht="17.100000000000001" customHeight="1" thickBot="1" x14ac:dyDescent="0.25">
      <c r="B15" s="28" t="s">
        <v>27</v>
      </c>
      <c r="C15" s="29">
        <v>63</v>
      </c>
      <c r="D15" s="29">
        <v>62</v>
      </c>
      <c r="E15" s="29">
        <v>49</v>
      </c>
      <c r="F15" s="29">
        <v>85</v>
      </c>
      <c r="G15" s="29">
        <v>73</v>
      </c>
      <c r="H15" s="29">
        <v>66</v>
      </c>
      <c r="I15" s="29">
        <v>49</v>
      </c>
      <c r="J15" s="29">
        <v>101</v>
      </c>
    </row>
    <row r="16" spans="2:17" ht="17.100000000000001" customHeight="1" thickBot="1" x14ac:dyDescent="0.25">
      <c r="B16" s="28" t="s">
        <v>15</v>
      </c>
      <c r="C16" s="29">
        <v>8</v>
      </c>
      <c r="D16" s="29">
        <v>8</v>
      </c>
      <c r="E16" s="29">
        <v>7</v>
      </c>
      <c r="F16" s="29">
        <v>9</v>
      </c>
      <c r="G16" s="29">
        <v>12</v>
      </c>
      <c r="H16" s="29">
        <v>3</v>
      </c>
      <c r="I16" s="29">
        <v>7</v>
      </c>
      <c r="J16" s="29">
        <v>13</v>
      </c>
    </row>
    <row r="17" spans="2:11" ht="17.100000000000001" customHeight="1" thickBot="1" x14ac:dyDescent="0.25">
      <c r="B17" s="28" t="s">
        <v>10</v>
      </c>
      <c r="C17" s="29">
        <v>68</v>
      </c>
      <c r="D17" s="29">
        <v>65</v>
      </c>
      <c r="E17" s="29">
        <v>55</v>
      </c>
      <c r="F17" s="29">
        <v>74</v>
      </c>
      <c r="G17" s="29">
        <v>40</v>
      </c>
      <c r="H17" s="29">
        <v>67</v>
      </c>
      <c r="I17" s="29">
        <v>64</v>
      </c>
      <c r="J17" s="29">
        <v>73</v>
      </c>
    </row>
    <row r="18" spans="2:11" ht="17.100000000000001" customHeight="1" thickBot="1" x14ac:dyDescent="0.25">
      <c r="B18" s="28" t="s">
        <v>99</v>
      </c>
      <c r="C18" s="29">
        <v>151</v>
      </c>
      <c r="D18" s="29">
        <v>116</v>
      </c>
      <c r="E18" s="29">
        <v>149</v>
      </c>
      <c r="F18" s="29">
        <v>111</v>
      </c>
      <c r="G18" s="29">
        <v>66</v>
      </c>
      <c r="H18" s="29">
        <v>65</v>
      </c>
      <c r="I18" s="29">
        <v>70</v>
      </c>
      <c r="J18" s="29">
        <v>87</v>
      </c>
    </row>
    <row r="19" spans="2:11" ht="17.100000000000001" customHeight="1" thickBot="1" x14ac:dyDescent="0.25">
      <c r="B19" s="28" t="s">
        <v>100</v>
      </c>
      <c r="C19" s="29">
        <v>30</v>
      </c>
      <c r="D19" s="29">
        <v>42</v>
      </c>
      <c r="E19" s="29">
        <v>42</v>
      </c>
      <c r="F19" s="29">
        <v>62</v>
      </c>
      <c r="G19" s="29">
        <v>36</v>
      </c>
      <c r="H19" s="29">
        <v>35</v>
      </c>
      <c r="I19" s="29">
        <v>28</v>
      </c>
      <c r="J19" s="29">
        <v>41</v>
      </c>
    </row>
    <row r="20" spans="2:11" ht="17.100000000000001" customHeight="1" thickBot="1" x14ac:dyDescent="0.25">
      <c r="B20" s="28" t="s">
        <v>101</v>
      </c>
      <c r="C20" s="29">
        <v>7</v>
      </c>
      <c r="D20" s="29">
        <v>12</v>
      </c>
      <c r="E20" s="29">
        <v>7</v>
      </c>
      <c r="F20" s="29">
        <v>6</v>
      </c>
      <c r="G20" s="29">
        <v>7</v>
      </c>
      <c r="H20" s="29">
        <v>3</v>
      </c>
      <c r="I20" s="29">
        <v>11</v>
      </c>
      <c r="J20" s="29">
        <v>22</v>
      </c>
    </row>
    <row r="21" spans="2:11" ht="17.100000000000001" customHeight="1" thickBot="1" x14ac:dyDescent="0.25">
      <c r="B21" s="28" t="s">
        <v>29</v>
      </c>
      <c r="C21" s="29">
        <v>54</v>
      </c>
      <c r="D21" s="29">
        <v>37</v>
      </c>
      <c r="E21" s="29">
        <v>30</v>
      </c>
      <c r="F21" s="29">
        <v>47</v>
      </c>
      <c r="G21" s="29">
        <v>27</v>
      </c>
      <c r="H21" s="29">
        <v>44</v>
      </c>
      <c r="I21" s="29">
        <v>11</v>
      </c>
      <c r="J21" s="29">
        <v>13</v>
      </c>
      <c r="K21" s="59"/>
    </row>
    <row r="22" spans="2:11" ht="17.100000000000001" customHeight="1" thickBot="1" x14ac:dyDescent="0.25">
      <c r="B22" s="28" t="s">
        <v>11</v>
      </c>
      <c r="C22" s="29">
        <v>6</v>
      </c>
      <c r="D22" s="29">
        <v>8</v>
      </c>
      <c r="E22" s="29">
        <v>5</v>
      </c>
      <c r="F22" s="29">
        <v>6</v>
      </c>
      <c r="G22" s="29">
        <v>2</v>
      </c>
      <c r="H22" s="29">
        <v>8</v>
      </c>
      <c r="I22" s="29">
        <v>3</v>
      </c>
      <c r="J22" s="29">
        <v>5</v>
      </c>
    </row>
    <row r="23" spans="2:11" ht="17.100000000000001" customHeight="1" thickBot="1" x14ac:dyDescent="0.25">
      <c r="B23" s="49" t="s">
        <v>16</v>
      </c>
      <c r="C23" s="48">
        <v>994</v>
      </c>
      <c r="D23" s="48">
        <v>899</v>
      </c>
      <c r="E23" s="48">
        <v>1016</v>
      </c>
      <c r="F23" s="48">
        <v>991</v>
      </c>
      <c r="G23" s="48">
        <f>SUM(G6:G22)</f>
        <v>773</v>
      </c>
      <c r="H23" s="48">
        <f>SUM(H6:H22)</f>
        <v>1292</v>
      </c>
      <c r="I23" s="48">
        <f>SUM(I6:I22)</f>
        <v>646</v>
      </c>
      <c r="J23" s="48">
        <f>SUM(J6:J22)</f>
        <v>744</v>
      </c>
    </row>
    <row r="24" spans="2:11" ht="25.5" customHeight="1" x14ac:dyDescent="0.2">
      <c r="K24" s="17"/>
    </row>
    <row r="25" spans="2:11" ht="33.75" customHeight="1" x14ac:dyDescent="0.2">
      <c r="B25" s="50"/>
      <c r="C25" s="50"/>
      <c r="D25" s="50"/>
      <c r="E25" s="50"/>
    </row>
    <row r="27" spans="2:11" ht="39" customHeight="1" x14ac:dyDescent="0.2">
      <c r="C27" s="27" t="s">
        <v>182</v>
      </c>
      <c r="D27" s="27" t="s">
        <v>185</v>
      </c>
      <c r="E27" s="27" t="s">
        <v>188</v>
      </c>
      <c r="F27" s="27" t="s">
        <v>191</v>
      </c>
    </row>
    <row r="28" spans="2:11" ht="17.100000000000001" customHeight="1" thickBot="1" x14ac:dyDescent="0.25">
      <c r="B28" s="28" t="s">
        <v>30</v>
      </c>
      <c r="C28" s="30">
        <f>+IF(C6&gt;0,(G6-C6)/C6,"-")</f>
        <v>0.65740740740740744</v>
      </c>
      <c r="D28" s="30">
        <f>+IF(D6&gt;0,(H6-D6)/D6,"-")</f>
        <v>0.6875</v>
      </c>
      <c r="E28" s="30">
        <f>+IF(E6&gt;0,(I6-E6)/E6,"-")</f>
        <v>0.26785714285714285</v>
      </c>
      <c r="F28" s="30">
        <f>+IF(F6&gt;0,(J6-F6)/F6,"-")</f>
        <v>0</v>
      </c>
    </row>
    <row r="29" spans="2:11" ht="17.100000000000001" customHeight="1" thickBot="1" x14ac:dyDescent="0.25">
      <c r="B29" s="28" t="s">
        <v>31</v>
      </c>
      <c r="C29" s="30">
        <f t="shared" ref="C29:C45" si="0">+IF(C7&gt;0,(G7-C7)/C7,"-")</f>
        <v>0</v>
      </c>
      <c r="D29" s="30">
        <f t="shared" ref="D29:D45" si="1">+IF(D7&gt;0,(H7-D7)/D7,"-")</f>
        <v>1.0526315789473684</v>
      </c>
      <c r="E29" s="30">
        <f t="shared" ref="E29:E45" si="2">+IF(E7&gt;0,(I7-E7)/E7,"-")</f>
        <v>-0.35135135135135137</v>
      </c>
      <c r="F29" s="30">
        <f t="shared" ref="F29:F45" si="3">+IF(F7&gt;0,(J7-F7)/F7,"-")</f>
        <v>-0.56000000000000005</v>
      </c>
    </row>
    <row r="30" spans="2:11" ht="17.100000000000001" customHeight="1" thickBot="1" x14ac:dyDescent="0.25">
      <c r="B30" s="28" t="s">
        <v>98</v>
      </c>
      <c r="C30" s="30">
        <f t="shared" si="0"/>
        <v>0.88888888888888884</v>
      </c>
      <c r="D30" s="30">
        <f t="shared" si="1"/>
        <v>-0.85</v>
      </c>
      <c r="E30" s="30">
        <f t="shared" si="2"/>
        <v>-0.33333333333333331</v>
      </c>
      <c r="F30" s="30">
        <f t="shared" si="3"/>
        <v>0.22222222222222221</v>
      </c>
    </row>
    <row r="31" spans="2:11" ht="17.100000000000001" customHeight="1" thickBot="1" x14ac:dyDescent="0.25">
      <c r="B31" s="28" t="s">
        <v>26</v>
      </c>
      <c r="C31" s="30">
        <f t="shared" si="0"/>
        <v>-0.38709677419354838</v>
      </c>
      <c r="D31" s="30">
        <f t="shared" si="1"/>
        <v>-0.30769230769230771</v>
      </c>
      <c r="E31" s="30">
        <f t="shared" si="2"/>
        <v>-0.32558139534883723</v>
      </c>
      <c r="F31" s="30">
        <f t="shared" si="3"/>
        <v>0.38461538461538464</v>
      </c>
    </row>
    <row r="32" spans="2:11" ht="17.100000000000001" customHeight="1" thickBot="1" x14ac:dyDescent="0.25">
      <c r="B32" s="28" t="s">
        <v>8</v>
      </c>
      <c r="C32" s="30">
        <f t="shared" si="0"/>
        <v>-0.64864864864864868</v>
      </c>
      <c r="D32" s="30">
        <f t="shared" si="1"/>
        <v>9.0909090909090912E-2</v>
      </c>
      <c r="E32" s="30">
        <f t="shared" si="2"/>
        <v>-0.45833333333333331</v>
      </c>
      <c r="F32" s="30">
        <f t="shared" si="3"/>
        <v>0.57894736842105265</v>
      </c>
    </row>
    <row r="33" spans="2:6" ht="17.100000000000001" customHeight="1" thickBot="1" x14ac:dyDescent="0.25">
      <c r="B33" s="28" t="s">
        <v>9</v>
      </c>
      <c r="C33" s="30">
        <f t="shared" si="0"/>
        <v>-0.33333333333333331</v>
      </c>
      <c r="D33" s="30">
        <f t="shared" si="1"/>
        <v>0.66666666666666663</v>
      </c>
      <c r="E33" s="30">
        <f t="shared" si="2"/>
        <v>-0.75</v>
      </c>
      <c r="F33" s="30">
        <f t="shared" si="3"/>
        <v>-0.6</v>
      </c>
    </row>
    <row r="34" spans="2:6" ht="17.100000000000001" customHeight="1" thickBot="1" x14ac:dyDescent="0.25">
      <c r="B34" s="28" t="s">
        <v>32</v>
      </c>
      <c r="C34" s="30">
        <f t="shared" si="0"/>
        <v>-0.14705882352941177</v>
      </c>
      <c r="D34" s="30">
        <f t="shared" si="1"/>
        <v>-0.2</v>
      </c>
      <c r="E34" s="30">
        <f t="shared" si="2"/>
        <v>-0.11764705882352941</v>
      </c>
      <c r="F34" s="30">
        <f t="shared" si="3"/>
        <v>-0.46153846153846156</v>
      </c>
    </row>
    <row r="35" spans="2:6" ht="17.100000000000001" customHeight="1" thickBot="1" x14ac:dyDescent="0.25">
      <c r="B35" s="28" t="s">
        <v>28</v>
      </c>
      <c r="C35" s="30">
        <f t="shared" si="0"/>
        <v>1</v>
      </c>
      <c r="D35" s="30">
        <f t="shared" si="1"/>
        <v>0.7142857142857143</v>
      </c>
      <c r="E35" s="30">
        <f t="shared" si="2"/>
        <v>9.0909090909090912E-2</v>
      </c>
      <c r="F35" s="30">
        <f t="shared" si="3"/>
        <v>-0.44</v>
      </c>
    </row>
    <row r="36" spans="2:6" ht="17.100000000000001" customHeight="1" thickBot="1" x14ac:dyDescent="0.25">
      <c r="B36" s="28" t="s">
        <v>18</v>
      </c>
      <c r="C36" s="30">
        <f t="shared" si="0"/>
        <v>-0.38920454545454547</v>
      </c>
      <c r="D36" s="30">
        <f t="shared" si="1"/>
        <v>1.2754098360655737</v>
      </c>
      <c r="E36" s="30">
        <f t="shared" si="2"/>
        <v>-0.62972292191435764</v>
      </c>
      <c r="F36" s="30">
        <f t="shared" si="3"/>
        <v>-0.59010600706713778</v>
      </c>
    </row>
    <row r="37" spans="2:6" ht="17.100000000000001" customHeight="1" thickBot="1" x14ac:dyDescent="0.25">
      <c r="B37" s="28" t="s">
        <v>27</v>
      </c>
      <c r="C37" s="30">
        <f t="shared" si="0"/>
        <v>0.15873015873015872</v>
      </c>
      <c r="D37" s="30">
        <f t="shared" si="1"/>
        <v>6.4516129032258063E-2</v>
      </c>
      <c r="E37" s="30">
        <f t="shared" si="2"/>
        <v>0</v>
      </c>
      <c r="F37" s="30">
        <f t="shared" si="3"/>
        <v>0.18823529411764706</v>
      </c>
    </row>
    <row r="38" spans="2:6" ht="17.100000000000001" customHeight="1" thickBot="1" x14ac:dyDescent="0.25">
      <c r="B38" s="28" t="s">
        <v>15</v>
      </c>
      <c r="C38" s="30">
        <f t="shared" si="0"/>
        <v>0.5</v>
      </c>
      <c r="D38" s="30">
        <f t="shared" si="1"/>
        <v>-0.625</v>
      </c>
      <c r="E38" s="30">
        <f t="shared" si="2"/>
        <v>0</v>
      </c>
      <c r="F38" s="30">
        <f t="shared" si="3"/>
        <v>0.44444444444444442</v>
      </c>
    </row>
    <row r="39" spans="2:6" ht="17.100000000000001" customHeight="1" thickBot="1" x14ac:dyDescent="0.25">
      <c r="B39" s="28" t="s">
        <v>10</v>
      </c>
      <c r="C39" s="30">
        <f t="shared" si="0"/>
        <v>-0.41176470588235292</v>
      </c>
      <c r="D39" s="30">
        <f t="shared" si="1"/>
        <v>3.0769230769230771E-2</v>
      </c>
      <c r="E39" s="30">
        <f t="shared" si="2"/>
        <v>0.16363636363636364</v>
      </c>
      <c r="F39" s="30">
        <f t="shared" si="3"/>
        <v>-1.3513513513513514E-2</v>
      </c>
    </row>
    <row r="40" spans="2:6" ht="17.100000000000001" customHeight="1" thickBot="1" x14ac:dyDescent="0.25">
      <c r="B40" s="28" t="s">
        <v>99</v>
      </c>
      <c r="C40" s="30">
        <f t="shared" si="0"/>
        <v>-0.5629139072847682</v>
      </c>
      <c r="D40" s="30">
        <f t="shared" si="1"/>
        <v>-0.43965517241379309</v>
      </c>
      <c r="E40" s="30">
        <f t="shared" si="2"/>
        <v>-0.53020134228187921</v>
      </c>
      <c r="F40" s="30">
        <f t="shared" si="3"/>
        <v>-0.21621621621621623</v>
      </c>
    </row>
    <row r="41" spans="2:6" ht="17.100000000000001" customHeight="1" thickBot="1" x14ac:dyDescent="0.25">
      <c r="B41" s="28" t="s">
        <v>100</v>
      </c>
      <c r="C41" s="30">
        <f t="shared" si="0"/>
        <v>0.2</v>
      </c>
      <c r="D41" s="30">
        <f t="shared" si="1"/>
        <v>-0.16666666666666666</v>
      </c>
      <c r="E41" s="30">
        <f t="shared" si="2"/>
        <v>-0.33333333333333331</v>
      </c>
      <c r="F41" s="30">
        <f t="shared" si="3"/>
        <v>-0.33870967741935482</v>
      </c>
    </row>
    <row r="42" spans="2:6" ht="17.100000000000001" customHeight="1" thickBot="1" x14ac:dyDescent="0.25">
      <c r="B42" s="28" t="s">
        <v>101</v>
      </c>
      <c r="C42" s="30">
        <f t="shared" si="0"/>
        <v>0</v>
      </c>
      <c r="D42" s="30">
        <f t="shared" si="1"/>
        <v>-0.75</v>
      </c>
      <c r="E42" s="30">
        <f t="shared" si="2"/>
        <v>0.5714285714285714</v>
      </c>
      <c r="F42" s="30">
        <f t="shared" si="3"/>
        <v>2.6666666666666665</v>
      </c>
    </row>
    <row r="43" spans="2:6" ht="17.100000000000001" customHeight="1" thickBot="1" x14ac:dyDescent="0.25">
      <c r="B43" s="28" t="s">
        <v>29</v>
      </c>
      <c r="C43" s="30">
        <f t="shared" si="0"/>
        <v>-0.5</v>
      </c>
      <c r="D43" s="30">
        <f t="shared" si="1"/>
        <v>0.1891891891891892</v>
      </c>
      <c r="E43" s="30">
        <f t="shared" si="2"/>
        <v>-0.6333333333333333</v>
      </c>
      <c r="F43" s="30">
        <f t="shared" si="3"/>
        <v>-0.72340425531914898</v>
      </c>
    </row>
    <row r="44" spans="2:6" ht="17.100000000000001" customHeight="1" thickBot="1" x14ac:dyDescent="0.25">
      <c r="B44" s="28" t="s">
        <v>11</v>
      </c>
      <c r="C44" s="30">
        <f t="shared" si="0"/>
        <v>-0.66666666666666663</v>
      </c>
      <c r="D44" s="30">
        <f t="shared" si="1"/>
        <v>0</v>
      </c>
      <c r="E44" s="30">
        <f t="shared" si="2"/>
        <v>-0.4</v>
      </c>
      <c r="F44" s="30">
        <f t="shared" si="3"/>
        <v>-0.16666666666666666</v>
      </c>
    </row>
    <row r="45" spans="2:6" ht="17.100000000000001" customHeight="1" thickBot="1" x14ac:dyDescent="0.25">
      <c r="B45" s="49" t="s">
        <v>16</v>
      </c>
      <c r="C45" s="51">
        <f t="shared" si="0"/>
        <v>-0.22233400402414488</v>
      </c>
      <c r="D45" s="51">
        <f t="shared" si="1"/>
        <v>0.43715239154616242</v>
      </c>
      <c r="E45" s="51">
        <f t="shared" si="2"/>
        <v>-0.36417322834645671</v>
      </c>
      <c r="F45" s="51">
        <f t="shared" si="3"/>
        <v>-0.24924318869828457</v>
      </c>
    </row>
  </sheetData>
  <phoneticPr fontId="9" type="noConversion"/>
  <pageMargins left="0.75" right="0.75" top="1" bottom="1" header="0" footer="0"/>
  <pageSetup paperSize="9" orientation="portrait" verticalDpi="0"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5"/>
  <dimension ref="B2:R45"/>
  <sheetViews>
    <sheetView zoomScaleNormal="100" workbookViewId="0"/>
  </sheetViews>
  <sheetFormatPr baseColWidth="10" defaultRowHeight="12.75" x14ac:dyDescent="0.2"/>
  <cols>
    <col min="1" max="1" width="8.7109375" style="1" customWidth="1"/>
    <col min="2" max="2" width="33.85546875" style="1" customWidth="1"/>
    <col min="3" max="66" width="12.28515625" style="1" customWidth="1"/>
    <col min="67" max="16384" width="11.42578125" style="1"/>
  </cols>
  <sheetData>
    <row r="2" spans="2:18" ht="40.5" customHeight="1" x14ac:dyDescent="0.25">
      <c r="B2" s="21"/>
      <c r="R2" s="13"/>
    </row>
    <row r="3" spans="2:18" s="22" customFormat="1" ht="28.5" customHeight="1" x14ac:dyDescent="0.2">
      <c r="B3" s="37"/>
    </row>
    <row r="5" spans="2:18" ht="39" customHeight="1" x14ac:dyDescent="0.2">
      <c r="C5" s="26" t="s">
        <v>168</v>
      </c>
      <c r="D5" s="26" t="s">
        <v>172</v>
      </c>
      <c r="E5" s="26" t="s">
        <v>173</v>
      </c>
      <c r="F5" s="47" t="s">
        <v>178</v>
      </c>
      <c r="G5" s="26" t="s">
        <v>179</v>
      </c>
      <c r="H5" s="26" t="s">
        <v>183</v>
      </c>
      <c r="I5" s="26" t="s">
        <v>186</v>
      </c>
      <c r="J5" s="26" t="s">
        <v>189</v>
      </c>
    </row>
    <row r="6" spans="2:18" s="22" customFormat="1" ht="17.100000000000001" customHeight="1" thickBot="1" x14ac:dyDescent="0.25">
      <c r="B6" s="28" t="s">
        <v>30</v>
      </c>
      <c r="C6" s="29">
        <v>5</v>
      </c>
      <c r="D6" s="29">
        <v>9</v>
      </c>
      <c r="E6" s="29">
        <v>10</v>
      </c>
      <c r="F6" s="56">
        <v>7</v>
      </c>
      <c r="G6" s="56">
        <v>8</v>
      </c>
      <c r="H6" s="56">
        <v>10</v>
      </c>
      <c r="I6" s="56">
        <v>10</v>
      </c>
      <c r="J6" s="56">
        <v>6</v>
      </c>
    </row>
    <row r="7" spans="2:18" s="22" customFormat="1" ht="17.100000000000001" customHeight="1" thickBot="1" x14ac:dyDescent="0.25">
      <c r="B7" s="28" t="s">
        <v>31</v>
      </c>
      <c r="C7" s="29">
        <v>2</v>
      </c>
      <c r="D7" s="29">
        <v>2</v>
      </c>
      <c r="E7" s="29">
        <v>1</v>
      </c>
      <c r="F7" s="56">
        <v>0</v>
      </c>
      <c r="G7" s="56">
        <v>5</v>
      </c>
      <c r="H7" s="56">
        <v>6</v>
      </c>
      <c r="I7" s="56">
        <v>3</v>
      </c>
      <c r="J7" s="56">
        <v>4</v>
      </c>
    </row>
    <row r="8" spans="2:18" s="22" customFormat="1" ht="17.100000000000001" customHeight="1" thickBot="1" x14ac:dyDescent="0.25">
      <c r="B8" s="28" t="s">
        <v>98</v>
      </c>
      <c r="C8" s="29">
        <v>2</v>
      </c>
      <c r="D8" s="29">
        <v>6</v>
      </c>
      <c r="E8" s="29">
        <v>2</v>
      </c>
      <c r="F8" s="56">
        <v>0</v>
      </c>
      <c r="G8" s="56">
        <v>1</v>
      </c>
      <c r="H8" s="56">
        <v>3</v>
      </c>
      <c r="I8" s="56">
        <v>1</v>
      </c>
      <c r="J8" s="56">
        <v>1</v>
      </c>
    </row>
    <row r="9" spans="2:18" s="22" customFormat="1" ht="17.100000000000001" customHeight="1" thickBot="1" x14ac:dyDescent="0.25">
      <c r="B9" s="28" t="s">
        <v>26</v>
      </c>
      <c r="C9" s="29">
        <v>1</v>
      </c>
      <c r="D9" s="29">
        <v>7</v>
      </c>
      <c r="E9" s="29">
        <v>0</v>
      </c>
      <c r="F9" s="56">
        <v>0</v>
      </c>
      <c r="G9" s="56">
        <v>0</v>
      </c>
      <c r="H9" s="56">
        <v>0</v>
      </c>
      <c r="I9" s="56">
        <v>0</v>
      </c>
      <c r="J9" s="56">
        <v>1</v>
      </c>
    </row>
    <row r="10" spans="2:18" s="22" customFormat="1" ht="17.100000000000001" customHeight="1" thickBot="1" x14ac:dyDescent="0.25">
      <c r="B10" s="28" t="s">
        <v>8</v>
      </c>
      <c r="C10" s="29">
        <v>3</v>
      </c>
      <c r="D10" s="29">
        <v>3</v>
      </c>
      <c r="E10" s="29">
        <v>1</v>
      </c>
      <c r="F10" s="56">
        <v>6</v>
      </c>
      <c r="G10" s="56">
        <v>2</v>
      </c>
      <c r="H10" s="56">
        <v>2</v>
      </c>
      <c r="I10" s="56">
        <v>2</v>
      </c>
      <c r="J10" s="56">
        <v>4</v>
      </c>
    </row>
    <row r="11" spans="2:18" s="22" customFormat="1" ht="17.100000000000001" customHeight="1" thickBot="1" x14ac:dyDescent="0.25">
      <c r="B11" s="28" t="s">
        <v>9</v>
      </c>
      <c r="C11" s="29">
        <v>1</v>
      </c>
      <c r="D11" s="29">
        <v>2</v>
      </c>
      <c r="E11" s="29">
        <v>1</v>
      </c>
      <c r="F11" s="56">
        <v>0</v>
      </c>
      <c r="G11" s="56">
        <v>1</v>
      </c>
      <c r="H11" s="56">
        <v>0</v>
      </c>
      <c r="I11" s="56">
        <v>1</v>
      </c>
      <c r="J11" s="56">
        <v>2</v>
      </c>
    </row>
    <row r="12" spans="2:18" s="22" customFormat="1" ht="17.100000000000001" customHeight="1" thickBot="1" x14ac:dyDescent="0.25">
      <c r="B12" s="28" t="s">
        <v>32</v>
      </c>
      <c r="C12" s="29">
        <v>12</v>
      </c>
      <c r="D12" s="29">
        <v>0</v>
      </c>
      <c r="E12" s="29">
        <v>1</v>
      </c>
      <c r="F12" s="56">
        <v>1</v>
      </c>
      <c r="G12" s="56">
        <v>1</v>
      </c>
      <c r="H12" s="56">
        <v>2</v>
      </c>
      <c r="I12" s="56">
        <v>1</v>
      </c>
      <c r="J12" s="56">
        <v>3</v>
      </c>
    </row>
    <row r="13" spans="2:18" s="22" customFormat="1" ht="17.100000000000001" customHeight="1" thickBot="1" x14ac:dyDescent="0.25">
      <c r="B13" s="28" t="s">
        <v>28</v>
      </c>
      <c r="C13" s="29">
        <v>0</v>
      </c>
      <c r="D13" s="29">
        <v>0</v>
      </c>
      <c r="E13" s="29">
        <v>2</v>
      </c>
      <c r="F13" s="56">
        <v>3</v>
      </c>
      <c r="G13" s="56">
        <v>2</v>
      </c>
      <c r="H13" s="56">
        <v>0</v>
      </c>
      <c r="I13" s="56">
        <v>4</v>
      </c>
      <c r="J13" s="56">
        <v>0</v>
      </c>
    </row>
    <row r="14" spans="2:18" s="22" customFormat="1" ht="17.100000000000001" customHeight="1" thickBot="1" x14ac:dyDescent="0.25">
      <c r="B14" s="28" t="s">
        <v>18</v>
      </c>
      <c r="C14" s="29">
        <v>34</v>
      </c>
      <c r="D14" s="29">
        <v>22</v>
      </c>
      <c r="E14" s="29">
        <v>24</v>
      </c>
      <c r="F14" s="56">
        <v>27</v>
      </c>
      <c r="G14" s="56">
        <v>34</v>
      </c>
      <c r="H14" s="56">
        <v>26</v>
      </c>
      <c r="I14" s="56">
        <v>19</v>
      </c>
      <c r="J14" s="56">
        <v>28</v>
      </c>
    </row>
    <row r="15" spans="2:18" s="22" customFormat="1" ht="17.100000000000001" customHeight="1" thickBot="1" x14ac:dyDescent="0.25">
      <c r="B15" s="28" t="s">
        <v>27</v>
      </c>
      <c r="C15" s="29">
        <v>9</v>
      </c>
      <c r="D15" s="29">
        <v>9</v>
      </c>
      <c r="E15" s="29">
        <v>7</v>
      </c>
      <c r="F15" s="56">
        <v>6</v>
      </c>
      <c r="G15" s="56">
        <v>8</v>
      </c>
      <c r="H15" s="56">
        <v>10</v>
      </c>
      <c r="I15" s="56">
        <v>10</v>
      </c>
      <c r="J15" s="56">
        <v>16</v>
      </c>
    </row>
    <row r="16" spans="2:18" s="22" customFormat="1" ht="17.100000000000001" customHeight="1" thickBot="1" x14ac:dyDescent="0.25">
      <c r="B16" s="28" t="s">
        <v>15</v>
      </c>
      <c r="C16" s="29">
        <v>0</v>
      </c>
      <c r="D16" s="29">
        <v>0</v>
      </c>
      <c r="E16" s="29">
        <v>0</v>
      </c>
      <c r="F16" s="56">
        <v>1</v>
      </c>
      <c r="G16" s="56">
        <v>1</v>
      </c>
      <c r="H16" s="56">
        <v>0</v>
      </c>
      <c r="I16" s="56">
        <v>0</v>
      </c>
      <c r="J16" s="56">
        <v>0</v>
      </c>
    </row>
    <row r="17" spans="2:10" s="22" customFormat="1" ht="17.100000000000001" customHeight="1" thickBot="1" x14ac:dyDescent="0.25">
      <c r="B17" s="28" t="s">
        <v>10</v>
      </c>
      <c r="C17" s="29">
        <v>8</v>
      </c>
      <c r="D17" s="29">
        <v>8</v>
      </c>
      <c r="E17" s="29">
        <v>4</v>
      </c>
      <c r="F17" s="56">
        <v>6</v>
      </c>
      <c r="G17" s="56">
        <v>8</v>
      </c>
      <c r="H17" s="56">
        <v>8</v>
      </c>
      <c r="I17" s="56">
        <v>9</v>
      </c>
      <c r="J17" s="56">
        <v>11</v>
      </c>
    </row>
    <row r="18" spans="2:10" s="22" customFormat="1" ht="17.100000000000001" customHeight="1" thickBot="1" x14ac:dyDescent="0.25">
      <c r="B18" s="28" t="s">
        <v>99</v>
      </c>
      <c r="C18" s="29">
        <v>13</v>
      </c>
      <c r="D18" s="29">
        <v>16</v>
      </c>
      <c r="E18" s="29">
        <v>11</v>
      </c>
      <c r="F18" s="56">
        <v>10</v>
      </c>
      <c r="G18" s="56">
        <v>9</v>
      </c>
      <c r="H18" s="56">
        <v>14</v>
      </c>
      <c r="I18" s="56">
        <v>7</v>
      </c>
      <c r="J18" s="56">
        <v>7</v>
      </c>
    </row>
    <row r="19" spans="2:10" s="22" customFormat="1" ht="17.100000000000001" customHeight="1" thickBot="1" x14ac:dyDescent="0.25">
      <c r="B19" s="28" t="s">
        <v>100</v>
      </c>
      <c r="C19" s="29">
        <v>2</v>
      </c>
      <c r="D19" s="29">
        <v>2</v>
      </c>
      <c r="E19" s="29">
        <v>1</v>
      </c>
      <c r="F19" s="56">
        <v>3</v>
      </c>
      <c r="G19" s="56">
        <v>6</v>
      </c>
      <c r="H19" s="56">
        <v>0</v>
      </c>
      <c r="I19" s="56">
        <v>2</v>
      </c>
      <c r="J19" s="56">
        <v>4</v>
      </c>
    </row>
    <row r="20" spans="2:10" s="22" customFormat="1" ht="17.100000000000001" customHeight="1" thickBot="1" x14ac:dyDescent="0.25">
      <c r="B20" s="28" t="s">
        <v>101</v>
      </c>
      <c r="C20" s="29">
        <v>2</v>
      </c>
      <c r="D20" s="29">
        <v>2</v>
      </c>
      <c r="E20" s="29">
        <v>3</v>
      </c>
      <c r="F20" s="56">
        <v>0</v>
      </c>
      <c r="G20" s="56">
        <v>0</v>
      </c>
      <c r="H20" s="56">
        <v>1</v>
      </c>
      <c r="I20" s="56">
        <v>0</v>
      </c>
      <c r="J20" s="56">
        <v>0</v>
      </c>
    </row>
    <row r="21" spans="2:10" s="22" customFormat="1" ht="17.100000000000001" customHeight="1" thickBot="1" x14ac:dyDescent="0.25">
      <c r="B21" s="28" t="s">
        <v>29</v>
      </c>
      <c r="C21" s="29">
        <v>16</v>
      </c>
      <c r="D21" s="29">
        <v>8</v>
      </c>
      <c r="E21" s="29">
        <v>10</v>
      </c>
      <c r="F21" s="56">
        <v>11</v>
      </c>
      <c r="G21" s="56">
        <v>8</v>
      </c>
      <c r="H21" s="56">
        <v>11</v>
      </c>
      <c r="I21" s="56">
        <v>9</v>
      </c>
      <c r="J21" s="56">
        <v>9</v>
      </c>
    </row>
    <row r="22" spans="2:10" s="22" customFormat="1" ht="17.100000000000001" customHeight="1" thickBot="1" x14ac:dyDescent="0.25">
      <c r="B22" s="28" t="s">
        <v>11</v>
      </c>
      <c r="C22" s="29">
        <v>0</v>
      </c>
      <c r="D22" s="29">
        <v>2</v>
      </c>
      <c r="E22" s="29">
        <v>1</v>
      </c>
      <c r="F22" s="56">
        <v>0</v>
      </c>
      <c r="G22" s="56">
        <v>3</v>
      </c>
      <c r="H22" s="56">
        <v>0</v>
      </c>
      <c r="I22" s="56">
        <v>2</v>
      </c>
      <c r="J22" s="56">
        <v>0</v>
      </c>
    </row>
    <row r="23" spans="2:10" s="22" customFormat="1" ht="17.100000000000001" customHeight="1" thickBot="1" x14ac:dyDescent="0.25">
      <c r="B23" s="49" t="s">
        <v>16</v>
      </c>
      <c r="C23" s="48">
        <v>110</v>
      </c>
      <c r="D23" s="48">
        <v>98</v>
      </c>
      <c r="E23" s="48">
        <v>79</v>
      </c>
      <c r="F23" s="48">
        <v>81</v>
      </c>
      <c r="G23" s="48">
        <f>SUM(G6:G22)</f>
        <v>97</v>
      </c>
      <c r="H23" s="48">
        <f>SUM(H6:H22)</f>
        <v>93</v>
      </c>
      <c r="I23" s="48">
        <f>SUM(I6:I22)</f>
        <v>80</v>
      </c>
      <c r="J23" s="48">
        <f>SUM(J6:J22)</f>
        <v>96</v>
      </c>
    </row>
    <row r="24" spans="2:10" s="22" customFormat="1" ht="25.5" customHeight="1" x14ac:dyDescent="0.2"/>
    <row r="25" spans="2:10" s="22" customFormat="1" ht="37.5" customHeight="1" x14ac:dyDescent="0.2">
      <c r="B25" s="50"/>
      <c r="C25" s="50"/>
      <c r="D25" s="50"/>
      <c r="E25" s="50"/>
      <c r="H25" s="1"/>
      <c r="I25" s="1"/>
      <c r="J25" s="1"/>
    </row>
    <row r="26" spans="2:10" s="22" customFormat="1" x14ac:dyDescent="0.2">
      <c r="H26" s="1"/>
      <c r="I26" s="1"/>
      <c r="J26" s="1"/>
    </row>
    <row r="27" spans="2:10" s="22" customFormat="1" ht="39" customHeight="1" x14ac:dyDescent="0.2">
      <c r="B27" s="1"/>
      <c r="C27" s="27" t="s">
        <v>182</v>
      </c>
      <c r="D27" s="27" t="s">
        <v>185</v>
      </c>
      <c r="E27" s="27" t="s">
        <v>188</v>
      </c>
      <c r="F27" s="27" t="s">
        <v>191</v>
      </c>
    </row>
    <row r="28" spans="2:10" s="22" customFormat="1" ht="17.100000000000001" customHeight="1" thickBot="1" x14ac:dyDescent="0.25">
      <c r="B28" s="28" t="s">
        <v>30</v>
      </c>
      <c r="C28" s="30">
        <f>+IF(C6&gt;0,(G6-C6)/C6,"-")</f>
        <v>0.6</v>
      </c>
      <c r="D28" s="30">
        <f>+IF(D6&gt;0,(H6-D6)/D6,"-")</f>
        <v>0.1111111111111111</v>
      </c>
      <c r="E28" s="30">
        <f>+IF(E6&gt;0,(I6-E6)/E6,"-")</f>
        <v>0</v>
      </c>
      <c r="F28" s="30">
        <f>+IF(F6&gt;0,(J6-F6)/F6,"-")</f>
        <v>-0.14285714285714285</v>
      </c>
    </row>
    <row r="29" spans="2:10" s="22" customFormat="1" ht="17.100000000000001" customHeight="1" thickBot="1" x14ac:dyDescent="0.25">
      <c r="B29" s="28" t="s">
        <v>31</v>
      </c>
      <c r="C29" s="30">
        <f t="shared" ref="C29:C45" si="0">+IF(C7&gt;0,(G7-C7)/C7,"-")</f>
        <v>1.5</v>
      </c>
      <c r="D29" s="30">
        <f t="shared" ref="D29:D45" si="1">+IF(D7&gt;0,(H7-D7)/D7,"-")</f>
        <v>2</v>
      </c>
      <c r="E29" s="30">
        <f t="shared" ref="E29:E45" si="2">+IF(E7&gt;0,(I7-E7)/E7,"-")</f>
        <v>2</v>
      </c>
      <c r="F29" s="30" t="str">
        <f t="shared" ref="F29:F45" si="3">+IF(F7&gt;0,(J7-F7)/F7,"-")</f>
        <v>-</v>
      </c>
    </row>
    <row r="30" spans="2:10" s="22" customFormat="1" ht="17.100000000000001" customHeight="1" thickBot="1" x14ac:dyDescent="0.25">
      <c r="B30" s="28" t="s">
        <v>98</v>
      </c>
      <c r="C30" s="30">
        <f t="shared" si="0"/>
        <v>-0.5</v>
      </c>
      <c r="D30" s="30">
        <f t="shared" si="1"/>
        <v>-0.5</v>
      </c>
      <c r="E30" s="30">
        <f t="shared" si="2"/>
        <v>-0.5</v>
      </c>
      <c r="F30" s="30" t="str">
        <f t="shared" si="3"/>
        <v>-</v>
      </c>
    </row>
    <row r="31" spans="2:10" s="22" customFormat="1" ht="17.100000000000001" customHeight="1" thickBot="1" x14ac:dyDescent="0.25">
      <c r="B31" s="28" t="s">
        <v>26</v>
      </c>
      <c r="C31" s="30">
        <f t="shared" si="0"/>
        <v>-1</v>
      </c>
      <c r="D31" s="30">
        <f t="shared" si="1"/>
        <v>-1</v>
      </c>
      <c r="E31" s="30" t="str">
        <f t="shared" si="2"/>
        <v>-</v>
      </c>
      <c r="F31" s="30" t="str">
        <f t="shared" si="3"/>
        <v>-</v>
      </c>
    </row>
    <row r="32" spans="2:10" s="22" customFormat="1" ht="17.100000000000001" customHeight="1" thickBot="1" x14ac:dyDescent="0.25">
      <c r="B32" s="28" t="s">
        <v>8</v>
      </c>
      <c r="C32" s="30">
        <f t="shared" si="0"/>
        <v>-0.33333333333333331</v>
      </c>
      <c r="D32" s="30">
        <f t="shared" si="1"/>
        <v>-0.33333333333333331</v>
      </c>
      <c r="E32" s="30">
        <f t="shared" si="2"/>
        <v>1</v>
      </c>
      <c r="F32" s="30">
        <f t="shared" si="3"/>
        <v>-0.33333333333333331</v>
      </c>
    </row>
    <row r="33" spans="2:6" s="22" customFormat="1" ht="17.100000000000001" customHeight="1" thickBot="1" x14ac:dyDescent="0.25">
      <c r="B33" s="28" t="s">
        <v>9</v>
      </c>
      <c r="C33" s="30">
        <f t="shared" si="0"/>
        <v>0</v>
      </c>
      <c r="D33" s="30">
        <f t="shared" si="1"/>
        <v>-1</v>
      </c>
      <c r="E33" s="30">
        <f t="shared" si="2"/>
        <v>0</v>
      </c>
      <c r="F33" s="30" t="str">
        <f t="shared" si="3"/>
        <v>-</v>
      </c>
    </row>
    <row r="34" spans="2:6" s="22" customFormat="1" ht="17.100000000000001" customHeight="1" thickBot="1" x14ac:dyDescent="0.25">
      <c r="B34" s="28" t="s">
        <v>32</v>
      </c>
      <c r="C34" s="30">
        <f t="shared" si="0"/>
        <v>-0.91666666666666663</v>
      </c>
      <c r="D34" s="30" t="str">
        <f t="shared" si="1"/>
        <v>-</v>
      </c>
      <c r="E34" s="30">
        <f t="shared" si="2"/>
        <v>0</v>
      </c>
      <c r="F34" s="30">
        <f t="shared" si="3"/>
        <v>2</v>
      </c>
    </row>
    <row r="35" spans="2:6" s="22" customFormat="1" ht="17.100000000000001" customHeight="1" thickBot="1" x14ac:dyDescent="0.25">
      <c r="B35" s="28" t="s">
        <v>28</v>
      </c>
      <c r="C35" s="30" t="str">
        <f t="shared" si="0"/>
        <v>-</v>
      </c>
      <c r="D35" s="30" t="str">
        <f t="shared" si="1"/>
        <v>-</v>
      </c>
      <c r="E35" s="30">
        <f t="shared" si="2"/>
        <v>1</v>
      </c>
      <c r="F35" s="30">
        <f t="shared" si="3"/>
        <v>-1</v>
      </c>
    </row>
    <row r="36" spans="2:6" s="22" customFormat="1" ht="17.100000000000001" customHeight="1" thickBot="1" x14ac:dyDescent="0.25">
      <c r="B36" s="28" t="s">
        <v>18</v>
      </c>
      <c r="C36" s="30">
        <f t="shared" si="0"/>
        <v>0</v>
      </c>
      <c r="D36" s="30">
        <f t="shared" si="1"/>
        <v>0.18181818181818182</v>
      </c>
      <c r="E36" s="30">
        <f t="shared" si="2"/>
        <v>-0.20833333333333334</v>
      </c>
      <c r="F36" s="30">
        <f t="shared" si="3"/>
        <v>3.7037037037037035E-2</v>
      </c>
    </row>
    <row r="37" spans="2:6" s="22" customFormat="1" ht="17.100000000000001" customHeight="1" thickBot="1" x14ac:dyDescent="0.25">
      <c r="B37" s="28" t="s">
        <v>27</v>
      </c>
      <c r="C37" s="30">
        <f t="shared" si="0"/>
        <v>-0.1111111111111111</v>
      </c>
      <c r="D37" s="30">
        <f t="shared" si="1"/>
        <v>0.1111111111111111</v>
      </c>
      <c r="E37" s="30">
        <f t="shared" si="2"/>
        <v>0.42857142857142855</v>
      </c>
      <c r="F37" s="30">
        <f t="shared" si="3"/>
        <v>1.6666666666666667</v>
      </c>
    </row>
    <row r="38" spans="2:6" s="22" customFormat="1" ht="17.100000000000001" customHeight="1" thickBot="1" x14ac:dyDescent="0.25">
      <c r="B38" s="28" t="s">
        <v>15</v>
      </c>
      <c r="C38" s="30" t="str">
        <f t="shared" si="0"/>
        <v>-</v>
      </c>
      <c r="D38" s="30" t="str">
        <f t="shared" si="1"/>
        <v>-</v>
      </c>
      <c r="E38" s="30" t="str">
        <f t="shared" si="2"/>
        <v>-</v>
      </c>
      <c r="F38" s="30">
        <f t="shared" si="3"/>
        <v>-1</v>
      </c>
    </row>
    <row r="39" spans="2:6" s="22" customFormat="1" ht="17.100000000000001" customHeight="1" thickBot="1" x14ac:dyDescent="0.25">
      <c r="B39" s="28" t="s">
        <v>10</v>
      </c>
      <c r="C39" s="30">
        <f t="shared" si="0"/>
        <v>0</v>
      </c>
      <c r="D39" s="30">
        <f t="shared" si="1"/>
        <v>0</v>
      </c>
      <c r="E39" s="30">
        <f t="shared" si="2"/>
        <v>1.25</v>
      </c>
      <c r="F39" s="30">
        <f t="shared" si="3"/>
        <v>0.83333333333333337</v>
      </c>
    </row>
    <row r="40" spans="2:6" s="22" customFormat="1" ht="17.100000000000001" customHeight="1" thickBot="1" x14ac:dyDescent="0.25">
      <c r="B40" s="28" t="s">
        <v>99</v>
      </c>
      <c r="C40" s="30">
        <f t="shared" si="0"/>
        <v>-0.30769230769230771</v>
      </c>
      <c r="D40" s="30">
        <f t="shared" si="1"/>
        <v>-0.125</v>
      </c>
      <c r="E40" s="30">
        <f t="shared" si="2"/>
        <v>-0.36363636363636365</v>
      </c>
      <c r="F40" s="30">
        <f t="shared" si="3"/>
        <v>-0.3</v>
      </c>
    </row>
    <row r="41" spans="2:6" s="22" customFormat="1" ht="17.100000000000001" customHeight="1" thickBot="1" x14ac:dyDescent="0.25">
      <c r="B41" s="28" t="s">
        <v>100</v>
      </c>
      <c r="C41" s="30">
        <f t="shared" si="0"/>
        <v>2</v>
      </c>
      <c r="D41" s="30">
        <f t="shared" si="1"/>
        <v>-1</v>
      </c>
      <c r="E41" s="30">
        <f t="shared" si="2"/>
        <v>1</v>
      </c>
      <c r="F41" s="30">
        <f t="shared" si="3"/>
        <v>0.33333333333333331</v>
      </c>
    </row>
    <row r="42" spans="2:6" s="22" customFormat="1" ht="17.100000000000001" customHeight="1" thickBot="1" x14ac:dyDescent="0.25">
      <c r="B42" s="28" t="s">
        <v>101</v>
      </c>
      <c r="C42" s="30">
        <f t="shared" si="0"/>
        <v>-1</v>
      </c>
      <c r="D42" s="30">
        <f t="shared" si="1"/>
        <v>-0.5</v>
      </c>
      <c r="E42" s="30">
        <f t="shared" si="2"/>
        <v>-1</v>
      </c>
      <c r="F42" s="30" t="str">
        <f t="shared" si="3"/>
        <v>-</v>
      </c>
    </row>
    <row r="43" spans="2:6" s="22" customFormat="1" ht="17.100000000000001" customHeight="1" thickBot="1" x14ac:dyDescent="0.25">
      <c r="B43" s="28" t="s">
        <v>29</v>
      </c>
      <c r="C43" s="30">
        <f t="shared" si="0"/>
        <v>-0.5</v>
      </c>
      <c r="D43" s="30">
        <f t="shared" si="1"/>
        <v>0.375</v>
      </c>
      <c r="E43" s="30">
        <f t="shared" si="2"/>
        <v>-0.1</v>
      </c>
      <c r="F43" s="30">
        <f t="shared" si="3"/>
        <v>-0.18181818181818182</v>
      </c>
    </row>
    <row r="44" spans="2:6" ht="17.100000000000001" customHeight="1" thickBot="1" x14ac:dyDescent="0.25">
      <c r="B44" s="28" t="s">
        <v>11</v>
      </c>
      <c r="C44" s="58" t="str">
        <f t="shared" si="0"/>
        <v>-</v>
      </c>
      <c r="D44" s="30">
        <f t="shared" si="1"/>
        <v>-1</v>
      </c>
      <c r="E44" s="30">
        <f t="shared" si="2"/>
        <v>1</v>
      </c>
      <c r="F44" s="30" t="str">
        <f t="shared" si="3"/>
        <v>-</v>
      </c>
    </row>
    <row r="45" spans="2:6" ht="17.100000000000001" customHeight="1" thickBot="1" x14ac:dyDescent="0.25">
      <c r="B45" s="49" t="s">
        <v>16</v>
      </c>
      <c r="C45" s="51">
        <f t="shared" si="0"/>
        <v>-0.11818181818181818</v>
      </c>
      <c r="D45" s="51">
        <f t="shared" si="1"/>
        <v>-5.1020408163265307E-2</v>
      </c>
      <c r="E45" s="51">
        <f t="shared" si="2"/>
        <v>1.2658227848101266E-2</v>
      </c>
      <c r="F45" s="51">
        <f t="shared" si="3"/>
        <v>0.18518518518518517</v>
      </c>
    </row>
  </sheetData>
  <phoneticPr fontId="9" type="noConversion"/>
  <pageMargins left="0.75" right="0.75" top="1" bottom="1" header="0" footer="0"/>
  <pageSetup paperSize="9" orientation="portrait" verticalDpi="0"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2:R45"/>
  <sheetViews>
    <sheetView zoomScaleNormal="100" workbookViewId="0"/>
  </sheetViews>
  <sheetFormatPr baseColWidth="10" defaultRowHeight="12.75" x14ac:dyDescent="0.2"/>
  <cols>
    <col min="1" max="1" width="8.7109375" style="1" customWidth="1"/>
    <col min="2" max="2" width="33.85546875" style="1" customWidth="1"/>
    <col min="3" max="56" width="12.28515625" style="1" customWidth="1"/>
    <col min="57" max="16384" width="11.42578125" style="1"/>
  </cols>
  <sheetData>
    <row r="2" spans="2:18" ht="40.5" customHeight="1" x14ac:dyDescent="0.25">
      <c r="B2" s="21"/>
      <c r="R2" s="13"/>
    </row>
    <row r="3" spans="2:18" s="22" customFormat="1" ht="28.5" customHeight="1" x14ac:dyDescent="0.2">
      <c r="B3" s="37"/>
    </row>
    <row r="5" spans="2:18" ht="39" customHeight="1" x14ac:dyDescent="0.2">
      <c r="C5" s="26" t="s">
        <v>168</v>
      </c>
      <c r="D5" s="26" t="s">
        <v>172</v>
      </c>
      <c r="E5" s="26" t="s">
        <v>173</v>
      </c>
      <c r="F5" s="47" t="s">
        <v>178</v>
      </c>
      <c r="G5" s="26" t="s">
        <v>179</v>
      </c>
      <c r="H5" s="26" t="s">
        <v>183</v>
      </c>
      <c r="I5" s="26" t="s">
        <v>186</v>
      </c>
      <c r="J5" s="26" t="s">
        <v>189</v>
      </c>
    </row>
    <row r="6" spans="2:18" s="22" customFormat="1" ht="17.100000000000001" customHeight="1" thickBot="1" x14ac:dyDescent="0.25">
      <c r="B6" s="28" t="s">
        <v>30</v>
      </c>
      <c r="C6" s="29">
        <v>73</v>
      </c>
      <c r="D6" s="29">
        <v>70</v>
      </c>
      <c r="E6" s="29">
        <v>91</v>
      </c>
      <c r="F6" s="29">
        <v>117</v>
      </c>
      <c r="G6" s="29">
        <v>51</v>
      </c>
      <c r="H6" s="29">
        <v>9</v>
      </c>
      <c r="I6" s="29">
        <v>4</v>
      </c>
      <c r="J6" s="29">
        <v>4</v>
      </c>
    </row>
    <row r="7" spans="2:18" s="22" customFormat="1" ht="17.100000000000001" customHeight="1" thickBot="1" x14ac:dyDescent="0.25">
      <c r="B7" s="28" t="s">
        <v>31</v>
      </c>
      <c r="C7" s="29">
        <v>16</v>
      </c>
      <c r="D7" s="29">
        <v>15</v>
      </c>
      <c r="E7" s="29">
        <v>13</v>
      </c>
      <c r="F7" s="29">
        <v>54</v>
      </c>
      <c r="G7" s="29">
        <v>14</v>
      </c>
      <c r="H7" s="29">
        <v>30</v>
      </c>
      <c r="I7" s="29">
        <v>2</v>
      </c>
      <c r="J7" s="29">
        <v>0</v>
      </c>
    </row>
    <row r="8" spans="2:18" s="22" customFormat="1" ht="17.100000000000001" customHeight="1" thickBot="1" x14ac:dyDescent="0.25">
      <c r="B8" s="28" t="s">
        <v>98</v>
      </c>
      <c r="C8" s="29">
        <v>14</v>
      </c>
      <c r="D8" s="29">
        <v>10</v>
      </c>
      <c r="E8" s="29">
        <v>10</v>
      </c>
      <c r="F8" s="29">
        <v>16</v>
      </c>
      <c r="G8" s="29">
        <v>5</v>
      </c>
      <c r="H8" s="29">
        <v>2</v>
      </c>
      <c r="I8" s="29">
        <v>0</v>
      </c>
      <c r="J8" s="29">
        <v>0</v>
      </c>
    </row>
    <row r="9" spans="2:18" s="22" customFormat="1" ht="17.100000000000001" customHeight="1" thickBot="1" x14ac:dyDescent="0.25">
      <c r="B9" s="28" t="s">
        <v>26</v>
      </c>
      <c r="C9" s="29">
        <v>21</v>
      </c>
      <c r="D9" s="29">
        <v>15</v>
      </c>
      <c r="E9" s="29">
        <v>26</v>
      </c>
      <c r="F9" s="29">
        <v>22</v>
      </c>
      <c r="G9" s="29">
        <v>15</v>
      </c>
      <c r="H9" s="29">
        <v>1</v>
      </c>
      <c r="I9" s="29">
        <v>0</v>
      </c>
      <c r="J9" s="29">
        <v>12</v>
      </c>
    </row>
    <row r="10" spans="2:18" s="22" customFormat="1" ht="17.100000000000001" customHeight="1" thickBot="1" x14ac:dyDescent="0.25">
      <c r="B10" s="28" t="s">
        <v>8</v>
      </c>
      <c r="C10" s="29">
        <v>10</v>
      </c>
      <c r="D10" s="29">
        <v>21</v>
      </c>
      <c r="E10" s="29">
        <v>27</v>
      </c>
      <c r="F10" s="29">
        <v>47</v>
      </c>
      <c r="G10" s="29">
        <v>4</v>
      </c>
      <c r="H10" s="29">
        <v>349</v>
      </c>
      <c r="I10" s="29">
        <v>6</v>
      </c>
      <c r="J10" s="29">
        <v>1</v>
      </c>
    </row>
    <row r="11" spans="2:18" s="22" customFormat="1" ht="17.100000000000001" customHeight="1" thickBot="1" x14ac:dyDescent="0.25">
      <c r="B11" s="28" t="s">
        <v>9</v>
      </c>
      <c r="C11" s="29">
        <v>1</v>
      </c>
      <c r="D11" s="29">
        <v>0</v>
      </c>
      <c r="E11" s="29">
        <v>1</v>
      </c>
      <c r="F11" s="29">
        <v>13</v>
      </c>
      <c r="G11" s="29">
        <v>0</v>
      </c>
      <c r="H11" s="29">
        <v>5</v>
      </c>
      <c r="I11" s="29">
        <v>19</v>
      </c>
      <c r="J11" s="29">
        <v>0</v>
      </c>
    </row>
    <row r="12" spans="2:18" s="22" customFormat="1" ht="17.100000000000001" customHeight="1" thickBot="1" x14ac:dyDescent="0.25">
      <c r="B12" s="28" t="s">
        <v>32</v>
      </c>
      <c r="C12" s="29">
        <v>23</v>
      </c>
      <c r="D12" s="29">
        <v>24</v>
      </c>
      <c r="E12" s="29">
        <v>32</v>
      </c>
      <c r="F12" s="29">
        <v>55</v>
      </c>
      <c r="G12" s="29">
        <v>25</v>
      </c>
      <c r="H12" s="29">
        <v>33</v>
      </c>
      <c r="I12" s="29">
        <v>0</v>
      </c>
      <c r="J12" s="29">
        <v>0</v>
      </c>
    </row>
    <row r="13" spans="2:18" s="22" customFormat="1" ht="17.100000000000001" customHeight="1" thickBot="1" x14ac:dyDescent="0.25">
      <c r="B13" s="28" t="s">
        <v>28</v>
      </c>
      <c r="C13" s="29">
        <v>8</v>
      </c>
      <c r="D13" s="29">
        <v>7</v>
      </c>
      <c r="E13" s="29">
        <v>14</v>
      </c>
      <c r="F13" s="29">
        <v>81</v>
      </c>
      <c r="G13" s="29">
        <v>11</v>
      </c>
      <c r="H13" s="29">
        <v>20</v>
      </c>
      <c r="I13" s="29">
        <v>12</v>
      </c>
      <c r="J13" s="29">
        <v>10</v>
      </c>
    </row>
    <row r="14" spans="2:18" s="22" customFormat="1" ht="17.100000000000001" customHeight="1" thickBot="1" x14ac:dyDescent="0.25">
      <c r="B14" s="28" t="s">
        <v>18</v>
      </c>
      <c r="C14" s="29">
        <v>487</v>
      </c>
      <c r="D14" s="29">
        <v>512</v>
      </c>
      <c r="E14" s="29">
        <v>528</v>
      </c>
      <c r="F14" s="29">
        <v>692</v>
      </c>
      <c r="G14" s="29">
        <v>357</v>
      </c>
      <c r="H14" s="29">
        <v>300</v>
      </c>
      <c r="I14" s="29">
        <v>87</v>
      </c>
      <c r="J14" s="29">
        <v>45</v>
      </c>
    </row>
    <row r="15" spans="2:18" s="22" customFormat="1" ht="17.100000000000001" customHeight="1" thickBot="1" x14ac:dyDescent="0.25">
      <c r="B15" s="28" t="s">
        <v>27</v>
      </c>
      <c r="C15" s="29">
        <v>70</v>
      </c>
      <c r="D15" s="29">
        <v>47</v>
      </c>
      <c r="E15" s="29">
        <v>65</v>
      </c>
      <c r="F15" s="29">
        <v>181</v>
      </c>
      <c r="G15" s="29">
        <v>79</v>
      </c>
      <c r="H15" s="29">
        <v>50</v>
      </c>
      <c r="I15" s="29">
        <v>55</v>
      </c>
      <c r="J15" s="29">
        <v>11</v>
      </c>
    </row>
    <row r="16" spans="2:18" s="22" customFormat="1" ht="17.100000000000001" customHeight="1" thickBot="1" x14ac:dyDescent="0.25">
      <c r="B16" s="28" t="s">
        <v>15</v>
      </c>
      <c r="C16" s="29">
        <v>3</v>
      </c>
      <c r="D16" s="29">
        <v>2</v>
      </c>
      <c r="E16" s="29">
        <v>2</v>
      </c>
      <c r="F16" s="29">
        <v>14</v>
      </c>
      <c r="G16" s="29">
        <v>10</v>
      </c>
      <c r="H16" s="29">
        <v>1</v>
      </c>
      <c r="I16" s="29">
        <v>0</v>
      </c>
      <c r="J16" s="29">
        <v>25</v>
      </c>
    </row>
    <row r="17" spans="2:10" s="22" customFormat="1" ht="17.100000000000001" customHeight="1" thickBot="1" x14ac:dyDescent="0.25">
      <c r="B17" s="28" t="s">
        <v>10</v>
      </c>
      <c r="C17" s="29">
        <v>27</v>
      </c>
      <c r="D17" s="29">
        <v>39</v>
      </c>
      <c r="E17" s="29">
        <v>38</v>
      </c>
      <c r="F17" s="29">
        <v>85</v>
      </c>
      <c r="G17" s="29">
        <v>14</v>
      </c>
      <c r="H17" s="29">
        <v>21</v>
      </c>
      <c r="I17" s="29">
        <v>4</v>
      </c>
      <c r="J17" s="29">
        <v>3</v>
      </c>
    </row>
    <row r="18" spans="2:10" s="22" customFormat="1" ht="17.100000000000001" customHeight="1" thickBot="1" x14ac:dyDescent="0.25">
      <c r="B18" s="28" t="s">
        <v>99</v>
      </c>
      <c r="C18" s="29">
        <v>103</v>
      </c>
      <c r="D18" s="29">
        <v>86</v>
      </c>
      <c r="E18" s="29">
        <v>101</v>
      </c>
      <c r="F18" s="29">
        <v>321</v>
      </c>
      <c r="G18" s="29">
        <v>84</v>
      </c>
      <c r="H18" s="29">
        <v>60</v>
      </c>
      <c r="I18" s="29">
        <v>11</v>
      </c>
      <c r="J18" s="29">
        <v>46</v>
      </c>
    </row>
    <row r="19" spans="2:10" s="22" customFormat="1" ht="17.100000000000001" customHeight="1" thickBot="1" x14ac:dyDescent="0.25">
      <c r="B19" s="28" t="s">
        <v>100</v>
      </c>
      <c r="C19" s="29">
        <v>9</v>
      </c>
      <c r="D19" s="29">
        <v>13</v>
      </c>
      <c r="E19" s="29">
        <v>25</v>
      </c>
      <c r="F19" s="29">
        <v>65</v>
      </c>
      <c r="G19" s="29">
        <v>2</v>
      </c>
      <c r="H19" s="29">
        <v>45</v>
      </c>
      <c r="I19" s="29">
        <v>2</v>
      </c>
      <c r="J19" s="29">
        <v>1</v>
      </c>
    </row>
    <row r="20" spans="2:10" s="22" customFormat="1" ht="17.100000000000001" customHeight="1" thickBot="1" x14ac:dyDescent="0.25">
      <c r="B20" s="28" t="s">
        <v>101</v>
      </c>
      <c r="C20" s="29">
        <v>2</v>
      </c>
      <c r="D20" s="29">
        <v>7</v>
      </c>
      <c r="E20" s="29">
        <v>8</v>
      </c>
      <c r="F20" s="29">
        <v>10</v>
      </c>
      <c r="G20" s="29">
        <v>0</v>
      </c>
      <c r="H20" s="29">
        <v>2</v>
      </c>
      <c r="I20" s="29">
        <v>0</v>
      </c>
      <c r="J20" s="29">
        <v>3</v>
      </c>
    </row>
    <row r="21" spans="2:10" s="22" customFormat="1" ht="17.100000000000001" customHeight="1" thickBot="1" x14ac:dyDescent="0.25">
      <c r="B21" s="28" t="s">
        <v>29</v>
      </c>
      <c r="C21" s="29">
        <v>8</v>
      </c>
      <c r="D21" s="29">
        <v>21</v>
      </c>
      <c r="E21" s="29">
        <v>23</v>
      </c>
      <c r="F21" s="29">
        <v>39</v>
      </c>
      <c r="G21" s="29">
        <v>37</v>
      </c>
      <c r="H21" s="29">
        <v>19</v>
      </c>
      <c r="I21" s="29">
        <v>0</v>
      </c>
      <c r="J21" s="29">
        <v>1</v>
      </c>
    </row>
    <row r="22" spans="2:10" s="22" customFormat="1" ht="17.100000000000001" customHeight="1" thickBot="1" x14ac:dyDescent="0.25">
      <c r="B22" s="28" t="s">
        <v>11</v>
      </c>
      <c r="C22" s="29">
        <v>5</v>
      </c>
      <c r="D22" s="29">
        <v>2</v>
      </c>
      <c r="E22" s="29">
        <v>2</v>
      </c>
      <c r="F22" s="29">
        <v>0</v>
      </c>
      <c r="G22" s="29">
        <v>0</v>
      </c>
      <c r="H22" s="29">
        <v>1</v>
      </c>
      <c r="I22" s="29">
        <v>32</v>
      </c>
      <c r="J22" s="29">
        <v>0</v>
      </c>
    </row>
    <row r="23" spans="2:10" s="22" customFormat="1" ht="17.100000000000001" customHeight="1" thickBot="1" x14ac:dyDescent="0.25">
      <c r="B23" s="49" t="s">
        <v>16</v>
      </c>
      <c r="C23" s="48">
        <v>880</v>
      </c>
      <c r="D23" s="48">
        <v>891</v>
      </c>
      <c r="E23" s="48">
        <v>1006</v>
      </c>
      <c r="F23" s="48">
        <v>1812</v>
      </c>
      <c r="G23" s="48">
        <f>SUM(G6:G22)</f>
        <v>708</v>
      </c>
      <c r="H23" s="48">
        <f>SUM(H6:H22)</f>
        <v>948</v>
      </c>
      <c r="I23" s="48">
        <f>SUM(I6:I22)</f>
        <v>234</v>
      </c>
      <c r="J23" s="48">
        <f>SUM(J6:J22)</f>
        <v>162</v>
      </c>
    </row>
    <row r="24" spans="2:10" s="22" customFormat="1" ht="25.5" customHeight="1" x14ac:dyDescent="0.2"/>
    <row r="25" spans="2:10" s="22" customFormat="1" ht="37.5" customHeight="1" x14ac:dyDescent="0.2">
      <c r="B25" s="50"/>
      <c r="C25" s="50"/>
      <c r="D25" s="50"/>
      <c r="E25" s="50"/>
      <c r="H25" s="1"/>
      <c r="I25" s="1"/>
      <c r="J25" s="1"/>
    </row>
    <row r="26" spans="2:10" s="22" customFormat="1" x14ac:dyDescent="0.2">
      <c r="H26" s="1"/>
      <c r="I26" s="1"/>
      <c r="J26" s="1"/>
    </row>
    <row r="27" spans="2:10" s="22" customFormat="1" ht="39" customHeight="1" x14ac:dyDescent="0.2">
      <c r="B27" s="1"/>
      <c r="C27" s="27" t="s">
        <v>182</v>
      </c>
      <c r="D27" s="27" t="s">
        <v>185</v>
      </c>
      <c r="E27" s="27" t="s">
        <v>188</v>
      </c>
      <c r="F27" s="27" t="s">
        <v>191</v>
      </c>
    </row>
    <row r="28" spans="2:10" s="22" customFormat="1" ht="17.100000000000001" customHeight="1" thickBot="1" x14ac:dyDescent="0.25">
      <c r="B28" s="28" t="s">
        <v>30</v>
      </c>
      <c r="C28" s="30">
        <f>+IF(C6&gt;0,(G6-C6)/C6,"-")</f>
        <v>-0.30136986301369861</v>
      </c>
      <c r="D28" s="30">
        <f>+IF(D6&gt;0,(H6-D6)/D6,"-")</f>
        <v>-0.87142857142857144</v>
      </c>
      <c r="E28" s="30">
        <f>+IF(E6&gt;0,(I6-E6)/E6,"-")</f>
        <v>-0.95604395604395609</v>
      </c>
      <c r="F28" s="30">
        <f>+IF(F6&gt;0,(J6-F6)/F6,"-")</f>
        <v>-0.96581196581196582</v>
      </c>
    </row>
    <row r="29" spans="2:10" s="22" customFormat="1" ht="17.100000000000001" customHeight="1" thickBot="1" x14ac:dyDescent="0.25">
      <c r="B29" s="28" t="s">
        <v>31</v>
      </c>
      <c r="C29" s="30">
        <f t="shared" ref="C29:C45" si="0">+IF(C7&gt;0,(G7-C7)/C7,"-")</f>
        <v>-0.125</v>
      </c>
      <c r="D29" s="30">
        <f t="shared" ref="D29:D45" si="1">+IF(D7&gt;0,(H7-D7)/D7,"-")</f>
        <v>1</v>
      </c>
      <c r="E29" s="30">
        <f t="shared" ref="E29:E45" si="2">+IF(E7&gt;0,(I7-E7)/E7,"-")</f>
        <v>-0.84615384615384615</v>
      </c>
      <c r="F29" s="30">
        <f t="shared" ref="F29:F45" si="3">+IF(F7&gt;0,(J7-F7)/F7,"-")</f>
        <v>-1</v>
      </c>
    </row>
    <row r="30" spans="2:10" s="22" customFormat="1" ht="17.100000000000001" customHeight="1" thickBot="1" x14ac:dyDescent="0.25">
      <c r="B30" s="28" t="s">
        <v>98</v>
      </c>
      <c r="C30" s="30">
        <f t="shared" si="0"/>
        <v>-0.6428571428571429</v>
      </c>
      <c r="D30" s="30">
        <f t="shared" si="1"/>
        <v>-0.8</v>
      </c>
      <c r="E30" s="30">
        <f t="shared" si="2"/>
        <v>-1</v>
      </c>
      <c r="F30" s="30">
        <f t="shared" si="3"/>
        <v>-1</v>
      </c>
    </row>
    <row r="31" spans="2:10" s="22" customFormat="1" ht="17.100000000000001" customHeight="1" thickBot="1" x14ac:dyDescent="0.25">
      <c r="B31" s="28" t="s">
        <v>26</v>
      </c>
      <c r="C31" s="30">
        <f t="shared" si="0"/>
        <v>-0.2857142857142857</v>
      </c>
      <c r="D31" s="30">
        <f t="shared" si="1"/>
        <v>-0.93333333333333335</v>
      </c>
      <c r="E31" s="30">
        <f t="shared" si="2"/>
        <v>-1</v>
      </c>
      <c r="F31" s="30">
        <f t="shared" si="3"/>
        <v>-0.45454545454545453</v>
      </c>
    </row>
    <row r="32" spans="2:10" s="22" customFormat="1" ht="17.100000000000001" customHeight="1" thickBot="1" x14ac:dyDescent="0.25">
      <c r="B32" s="28" t="s">
        <v>8</v>
      </c>
      <c r="C32" s="30">
        <f t="shared" si="0"/>
        <v>-0.6</v>
      </c>
      <c r="D32" s="30">
        <f t="shared" si="1"/>
        <v>15.619047619047619</v>
      </c>
      <c r="E32" s="30">
        <f t="shared" si="2"/>
        <v>-0.77777777777777779</v>
      </c>
      <c r="F32" s="30">
        <f t="shared" si="3"/>
        <v>-0.97872340425531912</v>
      </c>
    </row>
    <row r="33" spans="2:6" s="22" customFormat="1" ht="17.100000000000001" customHeight="1" thickBot="1" x14ac:dyDescent="0.25">
      <c r="B33" s="28" t="s">
        <v>9</v>
      </c>
      <c r="C33" s="30">
        <f t="shared" si="0"/>
        <v>-1</v>
      </c>
      <c r="D33" s="30" t="str">
        <f t="shared" si="1"/>
        <v>-</v>
      </c>
      <c r="E33" s="30">
        <f t="shared" si="2"/>
        <v>18</v>
      </c>
      <c r="F33" s="30">
        <f t="shared" si="3"/>
        <v>-1</v>
      </c>
    </row>
    <row r="34" spans="2:6" s="22" customFormat="1" ht="17.100000000000001" customHeight="1" thickBot="1" x14ac:dyDescent="0.25">
      <c r="B34" s="28" t="s">
        <v>32</v>
      </c>
      <c r="C34" s="30">
        <f t="shared" si="0"/>
        <v>8.6956521739130432E-2</v>
      </c>
      <c r="D34" s="30">
        <f t="shared" si="1"/>
        <v>0.375</v>
      </c>
      <c r="E34" s="30">
        <f t="shared" si="2"/>
        <v>-1</v>
      </c>
      <c r="F34" s="30">
        <f t="shared" si="3"/>
        <v>-1</v>
      </c>
    </row>
    <row r="35" spans="2:6" s="22" customFormat="1" ht="17.100000000000001" customHeight="1" thickBot="1" x14ac:dyDescent="0.25">
      <c r="B35" s="28" t="s">
        <v>28</v>
      </c>
      <c r="C35" s="30">
        <f t="shared" si="0"/>
        <v>0.375</v>
      </c>
      <c r="D35" s="30">
        <f t="shared" si="1"/>
        <v>1.8571428571428572</v>
      </c>
      <c r="E35" s="30">
        <f t="shared" si="2"/>
        <v>-0.14285714285714285</v>
      </c>
      <c r="F35" s="30">
        <f t="shared" si="3"/>
        <v>-0.87654320987654322</v>
      </c>
    </row>
    <row r="36" spans="2:6" s="22" customFormat="1" ht="17.100000000000001" customHeight="1" thickBot="1" x14ac:dyDescent="0.25">
      <c r="B36" s="28" t="s">
        <v>18</v>
      </c>
      <c r="C36" s="30">
        <f t="shared" si="0"/>
        <v>-0.26694045174537989</v>
      </c>
      <c r="D36" s="30">
        <f t="shared" si="1"/>
        <v>-0.4140625</v>
      </c>
      <c r="E36" s="30">
        <f t="shared" si="2"/>
        <v>-0.83522727272727271</v>
      </c>
      <c r="F36" s="30">
        <f t="shared" si="3"/>
        <v>-0.93497109826589597</v>
      </c>
    </row>
    <row r="37" spans="2:6" s="22" customFormat="1" ht="17.100000000000001" customHeight="1" thickBot="1" x14ac:dyDescent="0.25">
      <c r="B37" s="28" t="s">
        <v>27</v>
      </c>
      <c r="C37" s="30">
        <f t="shared" si="0"/>
        <v>0.12857142857142856</v>
      </c>
      <c r="D37" s="30">
        <f t="shared" si="1"/>
        <v>6.3829787234042548E-2</v>
      </c>
      <c r="E37" s="30">
        <f t="shared" si="2"/>
        <v>-0.15384615384615385</v>
      </c>
      <c r="F37" s="30">
        <f t="shared" si="3"/>
        <v>-0.93922651933701662</v>
      </c>
    </row>
    <row r="38" spans="2:6" s="22" customFormat="1" ht="17.100000000000001" customHeight="1" thickBot="1" x14ac:dyDescent="0.25">
      <c r="B38" s="28" t="s">
        <v>15</v>
      </c>
      <c r="C38" s="30">
        <f t="shared" si="0"/>
        <v>2.3333333333333335</v>
      </c>
      <c r="D38" s="30">
        <f t="shared" si="1"/>
        <v>-0.5</v>
      </c>
      <c r="E38" s="30">
        <f t="shared" si="2"/>
        <v>-1</v>
      </c>
      <c r="F38" s="30">
        <f t="shared" si="3"/>
        <v>0.7857142857142857</v>
      </c>
    </row>
    <row r="39" spans="2:6" s="22" customFormat="1" ht="17.100000000000001" customHeight="1" thickBot="1" x14ac:dyDescent="0.25">
      <c r="B39" s="28" t="s">
        <v>10</v>
      </c>
      <c r="C39" s="30">
        <f t="shared" si="0"/>
        <v>-0.48148148148148145</v>
      </c>
      <c r="D39" s="30">
        <f t="shared" si="1"/>
        <v>-0.46153846153846156</v>
      </c>
      <c r="E39" s="30">
        <f t="shared" si="2"/>
        <v>-0.89473684210526316</v>
      </c>
      <c r="F39" s="30">
        <f t="shared" si="3"/>
        <v>-0.96470588235294119</v>
      </c>
    </row>
    <row r="40" spans="2:6" s="22" customFormat="1" ht="17.100000000000001" customHeight="1" thickBot="1" x14ac:dyDescent="0.25">
      <c r="B40" s="28" t="s">
        <v>99</v>
      </c>
      <c r="C40" s="30">
        <f t="shared" si="0"/>
        <v>-0.18446601941747573</v>
      </c>
      <c r="D40" s="30">
        <f t="shared" si="1"/>
        <v>-0.30232558139534882</v>
      </c>
      <c r="E40" s="30">
        <f t="shared" si="2"/>
        <v>-0.8910891089108911</v>
      </c>
      <c r="F40" s="30">
        <f t="shared" si="3"/>
        <v>-0.85669781931464173</v>
      </c>
    </row>
    <row r="41" spans="2:6" s="22" customFormat="1" ht="17.100000000000001" customHeight="1" thickBot="1" x14ac:dyDescent="0.25">
      <c r="B41" s="28" t="s">
        <v>100</v>
      </c>
      <c r="C41" s="30">
        <f t="shared" si="0"/>
        <v>-0.77777777777777779</v>
      </c>
      <c r="D41" s="30">
        <f t="shared" si="1"/>
        <v>2.4615384615384617</v>
      </c>
      <c r="E41" s="30">
        <f t="shared" si="2"/>
        <v>-0.92</v>
      </c>
      <c r="F41" s="30">
        <f t="shared" si="3"/>
        <v>-0.98461538461538467</v>
      </c>
    </row>
    <row r="42" spans="2:6" s="22" customFormat="1" ht="17.100000000000001" customHeight="1" thickBot="1" x14ac:dyDescent="0.25">
      <c r="B42" s="28" t="s">
        <v>101</v>
      </c>
      <c r="C42" s="30">
        <f t="shared" si="0"/>
        <v>-1</v>
      </c>
      <c r="D42" s="30">
        <f t="shared" si="1"/>
        <v>-0.7142857142857143</v>
      </c>
      <c r="E42" s="30">
        <f t="shared" si="2"/>
        <v>-1</v>
      </c>
      <c r="F42" s="30">
        <f t="shared" si="3"/>
        <v>-0.7</v>
      </c>
    </row>
    <row r="43" spans="2:6" s="22" customFormat="1" ht="17.100000000000001" customHeight="1" thickBot="1" x14ac:dyDescent="0.25">
      <c r="B43" s="28" t="s">
        <v>29</v>
      </c>
      <c r="C43" s="30">
        <f t="shared" si="0"/>
        <v>3.625</v>
      </c>
      <c r="D43" s="30">
        <f t="shared" si="1"/>
        <v>-9.5238095238095233E-2</v>
      </c>
      <c r="E43" s="30">
        <f t="shared" si="2"/>
        <v>-1</v>
      </c>
      <c r="F43" s="30">
        <f t="shared" si="3"/>
        <v>-0.97435897435897434</v>
      </c>
    </row>
    <row r="44" spans="2:6" ht="17.100000000000001" customHeight="1" thickBot="1" x14ac:dyDescent="0.25">
      <c r="B44" s="28" t="s">
        <v>11</v>
      </c>
      <c r="C44" s="30">
        <f t="shared" si="0"/>
        <v>-1</v>
      </c>
      <c r="D44" s="30">
        <f t="shared" si="1"/>
        <v>-0.5</v>
      </c>
      <c r="E44" s="30">
        <f t="shared" si="2"/>
        <v>15</v>
      </c>
      <c r="F44" s="30" t="str">
        <f t="shared" si="3"/>
        <v>-</v>
      </c>
    </row>
    <row r="45" spans="2:6" ht="17.100000000000001" customHeight="1" thickBot="1" x14ac:dyDescent="0.25">
      <c r="B45" s="49" t="s">
        <v>16</v>
      </c>
      <c r="C45" s="51">
        <f t="shared" si="0"/>
        <v>-0.19545454545454546</v>
      </c>
      <c r="D45" s="51">
        <f t="shared" si="1"/>
        <v>6.3973063973063973E-2</v>
      </c>
      <c r="E45" s="51">
        <f t="shared" si="2"/>
        <v>-0.76739562624254476</v>
      </c>
      <c r="F45" s="51">
        <f t="shared" si="3"/>
        <v>-0.91059602649006621</v>
      </c>
    </row>
  </sheetData>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0BAFC-7C5D-489B-81B3-EB5175772CC9}">
  <dimension ref="B2:K58"/>
  <sheetViews>
    <sheetView workbookViewId="0"/>
  </sheetViews>
  <sheetFormatPr baseColWidth="10" defaultRowHeight="12.75" x14ac:dyDescent="0.2"/>
  <cols>
    <col min="1" max="1" width="8.7109375" style="1" customWidth="1"/>
    <col min="2" max="2" width="33.85546875" style="1" customWidth="1"/>
    <col min="3" max="18" width="15.7109375" style="1" customWidth="1"/>
    <col min="19" max="51" width="12.28515625" style="1" customWidth="1"/>
    <col min="52" max="16384" width="11.42578125" style="1"/>
  </cols>
  <sheetData>
    <row r="2" spans="2:11" ht="40.5" customHeight="1" x14ac:dyDescent="0.2">
      <c r="B2" s="21"/>
    </row>
    <row r="3" spans="2:11" s="22" customFormat="1" ht="28.5" customHeight="1" x14ac:dyDescent="0.2">
      <c r="B3" s="37"/>
    </row>
    <row r="5" spans="2:11" ht="63.75" customHeight="1" x14ac:dyDescent="0.2">
      <c r="C5" s="27" t="s">
        <v>177</v>
      </c>
      <c r="D5" s="27" t="s">
        <v>176</v>
      </c>
      <c r="E5" s="27" t="s">
        <v>163</v>
      </c>
      <c r="F5" s="27" t="s">
        <v>110</v>
      </c>
      <c r="G5" s="27" t="s">
        <v>111</v>
      </c>
      <c r="H5" s="27" t="s">
        <v>112</v>
      </c>
      <c r="I5" s="27" t="s">
        <v>113</v>
      </c>
      <c r="J5" s="27" t="s">
        <v>114</v>
      </c>
      <c r="K5" s="27" t="s">
        <v>115</v>
      </c>
    </row>
    <row r="6" spans="2:11" s="22" customFormat="1" ht="17.100000000000001" customHeight="1" thickBot="1" x14ac:dyDescent="0.25">
      <c r="B6" s="28" t="s">
        <v>119</v>
      </c>
      <c r="C6" s="56">
        <v>200</v>
      </c>
      <c r="D6" s="71">
        <v>10</v>
      </c>
      <c r="E6" s="60">
        <v>39</v>
      </c>
      <c r="F6" s="71">
        <v>249</v>
      </c>
      <c r="G6" s="56">
        <v>92</v>
      </c>
      <c r="H6" s="56">
        <v>0</v>
      </c>
      <c r="I6" s="56">
        <v>12</v>
      </c>
      <c r="J6" s="56">
        <v>0</v>
      </c>
      <c r="K6" s="56">
        <v>0</v>
      </c>
    </row>
    <row r="7" spans="2:11" s="22" customFormat="1" ht="17.100000000000001" customHeight="1" thickBot="1" x14ac:dyDescent="0.25">
      <c r="B7" s="28" t="s">
        <v>128</v>
      </c>
      <c r="C7" s="56">
        <v>298</v>
      </c>
      <c r="D7" s="60">
        <v>14</v>
      </c>
      <c r="E7" s="60">
        <v>44</v>
      </c>
      <c r="F7" s="60">
        <v>356</v>
      </c>
      <c r="G7" s="56">
        <v>171</v>
      </c>
      <c r="H7" s="56">
        <v>0</v>
      </c>
      <c r="I7" s="56">
        <v>13</v>
      </c>
      <c r="J7" s="56">
        <v>2</v>
      </c>
      <c r="K7" s="56">
        <v>1</v>
      </c>
    </row>
    <row r="8" spans="2:11" s="22" customFormat="1" ht="17.100000000000001" customHeight="1" thickBot="1" x14ac:dyDescent="0.25">
      <c r="B8" s="28" t="s">
        <v>131</v>
      </c>
      <c r="C8" s="56">
        <v>122</v>
      </c>
      <c r="D8" s="60">
        <v>0</v>
      </c>
      <c r="E8" s="60">
        <v>10</v>
      </c>
      <c r="F8" s="60">
        <v>132</v>
      </c>
      <c r="G8" s="56">
        <v>81</v>
      </c>
      <c r="H8" s="56">
        <v>0</v>
      </c>
      <c r="I8" s="56">
        <v>6</v>
      </c>
      <c r="J8" s="56">
        <v>1</v>
      </c>
      <c r="K8" s="56">
        <v>0</v>
      </c>
    </row>
    <row r="9" spans="2:11" s="22" customFormat="1" ht="17.100000000000001" customHeight="1" thickBot="1" x14ac:dyDescent="0.25">
      <c r="B9" s="28" t="s">
        <v>135</v>
      </c>
      <c r="C9" s="56">
        <v>169</v>
      </c>
      <c r="D9" s="60">
        <v>2</v>
      </c>
      <c r="E9" s="60">
        <v>12</v>
      </c>
      <c r="F9" s="60">
        <v>183</v>
      </c>
      <c r="G9" s="56">
        <v>56</v>
      </c>
      <c r="H9" s="56">
        <v>0</v>
      </c>
      <c r="I9" s="56">
        <v>13</v>
      </c>
      <c r="J9" s="56">
        <v>0</v>
      </c>
      <c r="K9" s="56">
        <v>0</v>
      </c>
    </row>
    <row r="10" spans="2:11" s="22" customFormat="1" ht="17.100000000000001" customHeight="1" thickBot="1" x14ac:dyDescent="0.25">
      <c r="B10" s="28" t="s">
        <v>137</v>
      </c>
      <c r="C10" s="56">
        <v>30</v>
      </c>
      <c r="D10" s="60">
        <v>0</v>
      </c>
      <c r="E10" s="60">
        <v>5</v>
      </c>
      <c r="F10" s="60">
        <v>35</v>
      </c>
      <c r="G10" s="56">
        <v>34</v>
      </c>
      <c r="H10" s="72">
        <v>0</v>
      </c>
      <c r="I10" s="56">
        <v>10</v>
      </c>
      <c r="J10" s="56">
        <v>0</v>
      </c>
      <c r="K10" s="56">
        <v>0</v>
      </c>
    </row>
    <row r="11" spans="2:11" s="22" customFormat="1" ht="17.100000000000001" customHeight="1" thickBot="1" x14ac:dyDescent="0.25">
      <c r="B11" s="28" t="s">
        <v>139</v>
      </c>
      <c r="C11" s="56">
        <v>70</v>
      </c>
      <c r="D11" s="60">
        <v>9</v>
      </c>
      <c r="E11" s="60">
        <v>7</v>
      </c>
      <c r="F11" s="60">
        <v>86</v>
      </c>
      <c r="G11" s="56">
        <v>14</v>
      </c>
      <c r="H11" s="56">
        <v>0</v>
      </c>
      <c r="I11" s="56">
        <v>13</v>
      </c>
      <c r="J11" s="56">
        <v>1</v>
      </c>
      <c r="K11" s="56">
        <v>0</v>
      </c>
    </row>
    <row r="12" spans="2:11" s="22" customFormat="1" ht="17.100000000000001" customHeight="1" thickBot="1" x14ac:dyDescent="0.25">
      <c r="B12" s="28" t="s">
        <v>145</v>
      </c>
      <c r="C12" s="56">
        <v>287</v>
      </c>
      <c r="D12" s="60">
        <v>9</v>
      </c>
      <c r="E12" s="60">
        <v>25</v>
      </c>
      <c r="F12" s="60">
        <v>321</v>
      </c>
      <c r="G12" s="56">
        <v>260</v>
      </c>
      <c r="H12" s="56">
        <v>3</v>
      </c>
      <c r="I12" s="56">
        <v>45</v>
      </c>
      <c r="J12" s="56">
        <v>1</v>
      </c>
      <c r="K12" s="56">
        <v>3</v>
      </c>
    </row>
    <row r="13" spans="2:11" s="22" customFormat="1" ht="17.100000000000001" customHeight="1" thickBot="1" x14ac:dyDescent="0.25">
      <c r="B13" s="28" t="s">
        <v>154</v>
      </c>
      <c r="C13" s="56">
        <v>466</v>
      </c>
      <c r="D13" s="60">
        <v>32</v>
      </c>
      <c r="E13" s="60">
        <v>65</v>
      </c>
      <c r="F13" s="60">
        <v>563</v>
      </c>
      <c r="G13" s="56">
        <v>38</v>
      </c>
      <c r="H13" s="56">
        <v>0</v>
      </c>
      <c r="I13" s="56">
        <v>25</v>
      </c>
      <c r="J13" s="56">
        <v>1</v>
      </c>
      <c r="K13" s="56">
        <v>0</v>
      </c>
    </row>
    <row r="14" spans="2:11" s="22" customFormat="1" ht="17.100000000000001" customHeight="1" thickBot="1" x14ac:dyDescent="0.25">
      <c r="B14" s="28" t="s">
        <v>138</v>
      </c>
      <c r="C14" s="56">
        <v>32</v>
      </c>
      <c r="D14" s="60">
        <v>0</v>
      </c>
      <c r="E14" s="60">
        <v>5</v>
      </c>
      <c r="F14" s="60">
        <v>37</v>
      </c>
      <c r="G14" s="56">
        <v>39</v>
      </c>
      <c r="H14" s="56">
        <v>2</v>
      </c>
      <c r="I14" s="56">
        <v>2</v>
      </c>
      <c r="J14" s="56">
        <v>0</v>
      </c>
      <c r="K14" s="56">
        <v>0</v>
      </c>
    </row>
    <row r="15" spans="2:11" s="22" customFormat="1" ht="17.100000000000001" customHeight="1" thickBot="1" x14ac:dyDescent="0.25">
      <c r="B15" s="28" t="s">
        <v>157</v>
      </c>
      <c r="C15" s="56">
        <v>9</v>
      </c>
      <c r="D15" s="60">
        <v>3</v>
      </c>
      <c r="E15" s="60">
        <v>3</v>
      </c>
      <c r="F15" s="60">
        <v>15</v>
      </c>
      <c r="G15" s="56">
        <v>0</v>
      </c>
      <c r="H15" s="56">
        <v>0</v>
      </c>
      <c r="I15" s="56">
        <v>4</v>
      </c>
      <c r="J15" s="56">
        <v>0</v>
      </c>
      <c r="K15" s="56">
        <v>0</v>
      </c>
    </row>
    <row r="16" spans="2:11" s="22" customFormat="1" ht="17.100000000000001" customHeight="1" thickBot="1" x14ac:dyDescent="0.25">
      <c r="B16" s="28" t="s">
        <v>162</v>
      </c>
      <c r="C16" s="56">
        <v>138</v>
      </c>
      <c r="D16" s="60">
        <v>2</v>
      </c>
      <c r="E16" s="60">
        <v>16</v>
      </c>
      <c r="F16" s="60">
        <v>156</v>
      </c>
      <c r="G16" s="56">
        <v>99</v>
      </c>
      <c r="H16" s="56">
        <v>2</v>
      </c>
      <c r="I16" s="56">
        <v>5</v>
      </c>
      <c r="J16" s="56">
        <v>4</v>
      </c>
      <c r="K16" s="56">
        <v>0</v>
      </c>
    </row>
    <row r="17" spans="2:11" s="22" customFormat="1" ht="17.100000000000001" customHeight="1" thickBot="1" x14ac:dyDescent="0.25">
      <c r="B17" s="28" t="s">
        <v>121</v>
      </c>
      <c r="C17" s="56">
        <v>175</v>
      </c>
      <c r="D17" s="60">
        <v>42</v>
      </c>
      <c r="E17" s="60">
        <v>19</v>
      </c>
      <c r="F17" s="60">
        <v>236</v>
      </c>
      <c r="G17" s="56">
        <v>186</v>
      </c>
      <c r="H17" s="56">
        <v>0</v>
      </c>
      <c r="I17" s="56">
        <v>11</v>
      </c>
      <c r="J17" s="56">
        <v>1</v>
      </c>
      <c r="K17" s="56">
        <v>0</v>
      </c>
    </row>
    <row r="18" spans="2:11" s="22" customFormat="1" ht="17.100000000000001" customHeight="1" thickBot="1" x14ac:dyDescent="0.25">
      <c r="B18" s="28" t="s">
        <v>26</v>
      </c>
      <c r="C18" s="56">
        <v>226</v>
      </c>
      <c r="D18" s="60">
        <v>0</v>
      </c>
      <c r="E18" s="60">
        <v>28</v>
      </c>
      <c r="F18" s="60">
        <v>254</v>
      </c>
      <c r="G18" s="56">
        <v>252</v>
      </c>
      <c r="H18" s="56">
        <v>2</v>
      </c>
      <c r="I18" s="56">
        <v>36</v>
      </c>
      <c r="J18" s="56">
        <v>1</v>
      </c>
      <c r="K18" s="56">
        <v>12</v>
      </c>
    </row>
    <row r="19" spans="2:11" s="22" customFormat="1" ht="17.100000000000001" customHeight="1" thickBot="1" x14ac:dyDescent="0.25">
      <c r="B19" s="28" t="s">
        <v>140</v>
      </c>
      <c r="C19" s="56">
        <v>270</v>
      </c>
      <c r="D19" s="60">
        <v>4</v>
      </c>
      <c r="E19" s="60">
        <v>11</v>
      </c>
      <c r="F19" s="60">
        <v>285</v>
      </c>
      <c r="G19" s="56">
        <v>210</v>
      </c>
      <c r="H19" s="56">
        <v>1</v>
      </c>
      <c r="I19" s="56">
        <v>9</v>
      </c>
      <c r="J19" s="56">
        <v>3</v>
      </c>
      <c r="K19" s="56">
        <v>0</v>
      </c>
    </row>
    <row r="20" spans="2:11" s="22" customFormat="1" ht="17.100000000000001" customHeight="1" thickBot="1" x14ac:dyDescent="0.25">
      <c r="B20" s="28" t="s">
        <v>152</v>
      </c>
      <c r="C20" s="56">
        <v>228</v>
      </c>
      <c r="D20" s="60">
        <v>16</v>
      </c>
      <c r="E20" s="60">
        <v>10</v>
      </c>
      <c r="F20" s="60">
        <v>254</v>
      </c>
      <c r="G20" s="56">
        <v>71</v>
      </c>
      <c r="H20" s="56">
        <v>1</v>
      </c>
      <c r="I20" s="56">
        <v>21</v>
      </c>
      <c r="J20" s="56">
        <v>1</v>
      </c>
      <c r="K20" s="56">
        <v>1</v>
      </c>
    </row>
    <row r="21" spans="2:11" s="22" customFormat="1" ht="17.100000000000001" customHeight="1" thickBot="1" x14ac:dyDescent="0.25">
      <c r="B21" s="28" t="s">
        <v>9</v>
      </c>
      <c r="C21" s="56">
        <v>92</v>
      </c>
      <c r="D21" s="60">
        <v>4</v>
      </c>
      <c r="E21" s="60">
        <v>7</v>
      </c>
      <c r="F21" s="60">
        <v>103</v>
      </c>
      <c r="G21" s="56">
        <v>109</v>
      </c>
      <c r="H21" s="56">
        <v>1</v>
      </c>
      <c r="I21" s="56">
        <v>6</v>
      </c>
      <c r="J21" s="56">
        <v>2</v>
      </c>
      <c r="K21" s="56">
        <v>0</v>
      </c>
    </row>
    <row r="22" spans="2:11" s="22" customFormat="1" ht="17.100000000000001" customHeight="1" thickBot="1" x14ac:dyDescent="0.25">
      <c r="B22" s="28" t="s">
        <v>122</v>
      </c>
      <c r="C22" s="56">
        <v>23</v>
      </c>
      <c r="D22" s="60">
        <v>0</v>
      </c>
      <c r="E22" s="60">
        <v>0</v>
      </c>
      <c r="F22" s="60">
        <v>23</v>
      </c>
      <c r="G22" s="56">
        <v>5</v>
      </c>
      <c r="H22" s="56">
        <v>0</v>
      </c>
      <c r="I22" s="56">
        <v>0</v>
      </c>
      <c r="J22" s="56">
        <v>0</v>
      </c>
      <c r="K22" s="56">
        <v>0</v>
      </c>
    </row>
    <row r="23" spans="2:11" s="22" customFormat="1" ht="17.100000000000001" customHeight="1" thickBot="1" x14ac:dyDescent="0.25">
      <c r="B23" s="28" t="s">
        <v>126</v>
      </c>
      <c r="C23" s="56">
        <v>49</v>
      </c>
      <c r="D23" s="60">
        <v>2</v>
      </c>
      <c r="E23" s="60">
        <v>9</v>
      </c>
      <c r="F23" s="60">
        <v>60</v>
      </c>
      <c r="G23" s="56">
        <v>69</v>
      </c>
      <c r="H23" s="56">
        <v>0</v>
      </c>
      <c r="I23" s="56">
        <v>1</v>
      </c>
      <c r="J23" s="56">
        <v>1</v>
      </c>
      <c r="K23" s="56">
        <v>0</v>
      </c>
    </row>
    <row r="24" spans="2:11" ht="15" thickBot="1" x14ac:dyDescent="0.25">
      <c r="B24" s="28" t="s">
        <v>141</v>
      </c>
      <c r="C24" s="56">
        <v>71</v>
      </c>
      <c r="D24" s="60">
        <v>3</v>
      </c>
      <c r="E24" s="60">
        <v>3</v>
      </c>
      <c r="F24" s="60">
        <v>77</v>
      </c>
      <c r="G24" s="56">
        <v>60</v>
      </c>
      <c r="H24" s="56">
        <v>0</v>
      </c>
      <c r="I24" s="56">
        <v>10</v>
      </c>
      <c r="J24" s="56">
        <v>2</v>
      </c>
      <c r="K24" s="56">
        <v>0</v>
      </c>
    </row>
    <row r="25" spans="2:11" ht="15" thickBot="1" x14ac:dyDescent="0.25">
      <c r="B25" s="28" t="s">
        <v>149</v>
      </c>
      <c r="C25" s="56">
        <v>9</v>
      </c>
      <c r="D25" s="60">
        <v>6</v>
      </c>
      <c r="E25" s="60">
        <v>1</v>
      </c>
      <c r="F25" s="60">
        <v>16</v>
      </c>
      <c r="G25" s="56">
        <v>5</v>
      </c>
      <c r="H25" s="56">
        <v>0</v>
      </c>
      <c r="I25" s="56">
        <v>4</v>
      </c>
      <c r="J25" s="56">
        <v>0</v>
      </c>
      <c r="K25" s="56">
        <v>0</v>
      </c>
    </row>
    <row r="26" spans="2:11" ht="15" thickBot="1" x14ac:dyDescent="0.25">
      <c r="B26" s="28" t="s">
        <v>151</v>
      </c>
      <c r="C26" s="56">
        <v>0</v>
      </c>
      <c r="D26" s="60">
        <v>53</v>
      </c>
      <c r="E26" s="60">
        <v>10</v>
      </c>
      <c r="F26" s="60">
        <v>63</v>
      </c>
      <c r="G26" s="56">
        <v>77</v>
      </c>
      <c r="H26" s="56">
        <v>0</v>
      </c>
      <c r="I26" s="56">
        <v>5</v>
      </c>
      <c r="J26" s="56">
        <v>0</v>
      </c>
      <c r="K26" s="56">
        <v>0</v>
      </c>
    </row>
    <row r="27" spans="2:11" ht="15" thickBot="1" x14ac:dyDescent="0.25">
      <c r="B27" s="28" t="s">
        <v>153</v>
      </c>
      <c r="C27" s="56">
        <v>18</v>
      </c>
      <c r="D27" s="60">
        <v>1</v>
      </c>
      <c r="E27" s="60">
        <v>0</v>
      </c>
      <c r="F27" s="60">
        <v>19</v>
      </c>
      <c r="G27" s="56">
        <v>8</v>
      </c>
      <c r="H27" s="56">
        <v>0</v>
      </c>
      <c r="I27" s="56">
        <v>0</v>
      </c>
      <c r="J27" s="56">
        <v>0</v>
      </c>
      <c r="K27" s="56">
        <v>0</v>
      </c>
    </row>
    <row r="28" spans="2:11" ht="15" thickBot="1" x14ac:dyDescent="0.25">
      <c r="B28" s="28" t="s">
        <v>155</v>
      </c>
      <c r="C28" s="56">
        <v>5</v>
      </c>
      <c r="D28" s="60">
        <v>0</v>
      </c>
      <c r="E28" s="60">
        <v>1</v>
      </c>
      <c r="F28" s="60">
        <v>6</v>
      </c>
      <c r="G28" s="56">
        <v>6</v>
      </c>
      <c r="H28" s="56">
        <v>0</v>
      </c>
      <c r="I28" s="56">
        <v>1</v>
      </c>
      <c r="J28" s="56">
        <v>0</v>
      </c>
      <c r="K28" s="56">
        <v>0</v>
      </c>
    </row>
    <row r="29" spans="2:11" ht="15" thickBot="1" x14ac:dyDescent="0.25">
      <c r="B29" s="28" t="s">
        <v>160</v>
      </c>
      <c r="C29" s="56">
        <v>84</v>
      </c>
      <c r="D29" s="60">
        <v>0</v>
      </c>
      <c r="E29" s="60">
        <v>15</v>
      </c>
      <c r="F29" s="60">
        <v>99</v>
      </c>
      <c r="G29" s="56">
        <v>81</v>
      </c>
      <c r="H29" s="56">
        <v>0</v>
      </c>
      <c r="I29" s="56">
        <v>6</v>
      </c>
      <c r="J29" s="56">
        <v>0</v>
      </c>
      <c r="K29" s="56">
        <v>0</v>
      </c>
    </row>
    <row r="30" spans="2:11" ht="15" thickBot="1" x14ac:dyDescent="0.25">
      <c r="B30" s="28" t="s">
        <v>161</v>
      </c>
      <c r="C30" s="56">
        <v>14</v>
      </c>
      <c r="D30" s="60">
        <v>0</v>
      </c>
      <c r="E30" s="60">
        <v>2</v>
      </c>
      <c r="F30" s="60">
        <v>16</v>
      </c>
      <c r="G30" s="56">
        <v>9</v>
      </c>
      <c r="H30" s="56">
        <v>0</v>
      </c>
      <c r="I30" s="56">
        <v>1</v>
      </c>
      <c r="J30" s="56">
        <v>0</v>
      </c>
      <c r="K30" s="56">
        <v>0</v>
      </c>
    </row>
    <row r="31" spans="2:11" ht="15" thickBot="1" x14ac:dyDescent="0.25">
      <c r="B31" s="28" t="s">
        <v>117</v>
      </c>
      <c r="C31" s="56">
        <v>45</v>
      </c>
      <c r="D31" s="60">
        <v>10</v>
      </c>
      <c r="E31" s="60">
        <v>5</v>
      </c>
      <c r="F31" s="60">
        <v>60</v>
      </c>
      <c r="G31" s="56">
        <v>102</v>
      </c>
      <c r="H31" s="56">
        <v>2</v>
      </c>
      <c r="I31" s="56">
        <v>0</v>
      </c>
      <c r="J31" s="56">
        <v>0</v>
      </c>
      <c r="K31" s="56">
        <v>0</v>
      </c>
    </row>
    <row r="32" spans="2:11" ht="15" thickBot="1" x14ac:dyDescent="0.25">
      <c r="B32" s="28" t="s">
        <v>130</v>
      </c>
      <c r="C32" s="56">
        <v>33</v>
      </c>
      <c r="D32" s="60">
        <v>6</v>
      </c>
      <c r="E32" s="60">
        <v>5</v>
      </c>
      <c r="F32" s="60">
        <v>44</v>
      </c>
      <c r="G32" s="56">
        <v>63</v>
      </c>
      <c r="H32" s="56">
        <v>0</v>
      </c>
      <c r="I32" s="56">
        <v>3</v>
      </c>
      <c r="J32" s="56">
        <v>0</v>
      </c>
      <c r="K32" s="56">
        <v>6</v>
      </c>
    </row>
    <row r="33" spans="2:11" ht="15" thickBot="1" x14ac:dyDescent="0.25">
      <c r="B33" s="28" t="s">
        <v>132</v>
      </c>
      <c r="C33" s="56">
        <v>17</v>
      </c>
      <c r="D33" s="60">
        <v>0</v>
      </c>
      <c r="E33" s="60">
        <v>4</v>
      </c>
      <c r="F33" s="60">
        <v>21</v>
      </c>
      <c r="G33" s="56">
        <v>17</v>
      </c>
      <c r="H33" s="56">
        <v>0</v>
      </c>
      <c r="I33" s="56">
        <v>0</v>
      </c>
      <c r="J33" s="56">
        <v>0</v>
      </c>
      <c r="K33" s="56">
        <v>0</v>
      </c>
    </row>
    <row r="34" spans="2:11" ht="15" thickBot="1" x14ac:dyDescent="0.25">
      <c r="B34" s="28" t="s">
        <v>136</v>
      </c>
      <c r="C34" s="56">
        <v>68</v>
      </c>
      <c r="D34" s="60">
        <v>1</v>
      </c>
      <c r="E34" s="60">
        <v>2</v>
      </c>
      <c r="F34" s="60">
        <v>71</v>
      </c>
      <c r="G34" s="56">
        <v>91</v>
      </c>
      <c r="H34" s="56">
        <v>0</v>
      </c>
      <c r="I34" s="56">
        <v>3</v>
      </c>
      <c r="J34" s="56">
        <v>0</v>
      </c>
      <c r="K34" s="56">
        <v>4</v>
      </c>
    </row>
    <row r="35" spans="2:11" ht="15" thickBot="1" x14ac:dyDescent="0.25">
      <c r="B35" s="28" t="s">
        <v>158</v>
      </c>
      <c r="C35" s="56">
        <v>112</v>
      </c>
      <c r="D35" s="60">
        <v>10</v>
      </c>
      <c r="E35" s="60">
        <v>12</v>
      </c>
      <c r="F35" s="60">
        <v>134</v>
      </c>
      <c r="G35" s="56">
        <v>125</v>
      </c>
      <c r="H35" s="56">
        <v>0</v>
      </c>
      <c r="I35" s="56">
        <v>8</v>
      </c>
      <c r="J35" s="56">
        <v>0</v>
      </c>
      <c r="K35" s="56">
        <v>0</v>
      </c>
    </row>
    <row r="36" spans="2:11" ht="15" thickBot="1" x14ac:dyDescent="0.25">
      <c r="B36" s="28" t="s">
        <v>124</v>
      </c>
      <c r="C36" s="56">
        <v>1517</v>
      </c>
      <c r="D36" s="60">
        <v>524</v>
      </c>
      <c r="E36" s="60">
        <v>345</v>
      </c>
      <c r="F36" s="60">
        <v>2386</v>
      </c>
      <c r="G36" s="56">
        <v>1850</v>
      </c>
      <c r="H36" s="56">
        <v>3</v>
      </c>
      <c r="I36" s="56">
        <v>88</v>
      </c>
      <c r="J36" s="56">
        <v>26</v>
      </c>
      <c r="K36" s="56">
        <v>42</v>
      </c>
    </row>
    <row r="37" spans="2:11" ht="15" thickBot="1" x14ac:dyDescent="0.25">
      <c r="B37" s="28" t="s">
        <v>134</v>
      </c>
      <c r="C37" s="56">
        <v>244</v>
      </c>
      <c r="D37" s="60">
        <v>3</v>
      </c>
      <c r="E37" s="60">
        <v>10</v>
      </c>
      <c r="F37" s="60">
        <v>257</v>
      </c>
      <c r="G37" s="56">
        <v>250</v>
      </c>
      <c r="H37" s="72">
        <v>1</v>
      </c>
      <c r="I37" s="56">
        <v>6</v>
      </c>
      <c r="J37" s="56">
        <v>1</v>
      </c>
      <c r="K37" s="56">
        <v>1</v>
      </c>
    </row>
    <row r="38" spans="2:11" ht="15" thickBot="1" x14ac:dyDescent="0.25">
      <c r="B38" s="28" t="s">
        <v>142</v>
      </c>
      <c r="C38" s="56">
        <v>117</v>
      </c>
      <c r="D38" s="60">
        <v>45</v>
      </c>
      <c r="E38" s="60">
        <v>12</v>
      </c>
      <c r="F38" s="60">
        <v>174</v>
      </c>
      <c r="G38" s="56">
        <v>174</v>
      </c>
      <c r="H38" s="56">
        <v>0</v>
      </c>
      <c r="I38" s="56">
        <v>0</v>
      </c>
      <c r="J38" s="56">
        <v>1</v>
      </c>
      <c r="K38" s="56">
        <v>0</v>
      </c>
    </row>
    <row r="39" spans="2:11" ht="15" thickBot="1" x14ac:dyDescent="0.25">
      <c r="B39" s="28" t="s">
        <v>156</v>
      </c>
      <c r="C39" s="56">
        <v>227</v>
      </c>
      <c r="D39" s="60">
        <v>8</v>
      </c>
      <c r="E39" s="60">
        <v>16</v>
      </c>
      <c r="F39" s="60">
        <v>251</v>
      </c>
      <c r="G39" s="56">
        <v>310</v>
      </c>
      <c r="H39" s="56">
        <v>0</v>
      </c>
      <c r="I39" s="56">
        <v>22</v>
      </c>
      <c r="J39" s="56">
        <v>0</v>
      </c>
      <c r="K39" s="56">
        <v>2</v>
      </c>
    </row>
    <row r="40" spans="2:11" ht="15" thickBot="1" x14ac:dyDescent="0.25">
      <c r="B40" s="28" t="s">
        <v>118</v>
      </c>
      <c r="C40" s="56">
        <v>600</v>
      </c>
      <c r="D40" s="60">
        <v>15</v>
      </c>
      <c r="E40" s="60">
        <v>71</v>
      </c>
      <c r="F40" s="60">
        <v>686</v>
      </c>
      <c r="G40" s="56">
        <v>357</v>
      </c>
      <c r="H40" s="56">
        <v>0</v>
      </c>
      <c r="I40" s="56">
        <v>13</v>
      </c>
      <c r="J40" s="56">
        <v>8</v>
      </c>
      <c r="K40" s="56">
        <v>4</v>
      </c>
    </row>
    <row r="41" spans="2:11" ht="15" thickBot="1" x14ac:dyDescent="0.25">
      <c r="B41" s="28" t="s">
        <v>129</v>
      </c>
      <c r="C41" s="56">
        <v>110</v>
      </c>
      <c r="D41" s="60">
        <v>21</v>
      </c>
      <c r="E41" s="60">
        <v>20</v>
      </c>
      <c r="F41" s="60">
        <v>151</v>
      </c>
      <c r="G41" s="56">
        <v>95</v>
      </c>
      <c r="H41" s="56">
        <v>0</v>
      </c>
      <c r="I41" s="56">
        <v>55</v>
      </c>
      <c r="J41" s="56">
        <v>4</v>
      </c>
      <c r="K41" s="56">
        <v>0</v>
      </c>
    </row>
    <row r="42" spans="2:11" ht="15" thickBot="1" x14ac:dyDescent="0.25">
      <c r="B42" s="28" t="s">
        <v>159</v>
      </c>
      <c r="C42" s="56">
        <v>620</v>
      </c>
      <c r="D42" s="60">
        <v>45</v>
      </c>
      <c r="E42" s="60">
        <v>110</v>
      </c>
      <c r="F42" s="60">
        <v>775</v>
      </c>
      <c r="G42" s="56">
        <v>697</v>
      </c>
      <c r="H42" s="56">
        <v>1</v>
      </c>
      <c r="I42" s="56">
        <v>33</v>
      </c>
      <c r="J42" s="56">
        <v>4</v>
      </c>
      <c r="K42" s="56">
        <v>7</v>
      </c>
    </row>
    <row r="43" spans="2:11" ht="15" thickBot="1" x14ac:dyDescent="0.25">
      <c r="B43" s="28" t="s">
        <v>123</v>
      </c>
      <c r="C43" s="56">
        <v>94</v>
      </c>
      <c r="D43" s="60">
        <v>3</v>
      </c>
      <c r="E43" s="60">
        <v>16</v>
      </c>
      <c r="F43" s="60">
        <v>113</v>
      </c>
      <c r="G43" s="56">
        <v>58</v>
      </c>
      <c r="H43" s="56">
        <v>2</v>
      </c>
      <c r="I43" s="56">
        <v>11</v>
      </c>
      <c r="J43" s="56">
        <v>0</v>
      </c>
      <c r="K43" s="56">
        <v>0</v>
      </c>
    </row>
    <row r="44" spans="2:11" ht="15" thickBot="1" x14ac:dyDescent="0.25">
      <c r="B44" s="28" t="s">
        <v>127</v>
      </c>
      <c r="C44" s="56">
        <v>32</v>
      </c>
      <c r="D44" s="60">
        <v>13</v>
      </c>
      <c r="E44" s="60">
        <v>2</v>
      </c>
      <c r="F44" s="60">
        <v>47</v>
      </c>
      <c r="G44" s="56">
        <v>33</v>
      </c>
      <c r="H44" s="56">
        <v>1</v>
      </c>
      <c r="I44" s="56">
        <v>2</v>
      </c>
      <c r="J44" s="56">
        <v>0</v>
      </c>
      <c r="K44" s="56">
        <v>25</v>
      </c>
    </row>
    <row r="45" spans="2:11" ht="15" thickBot="1" x14ac:dyDescent="0.25">
      <c r="B45" s="28" t="s">
        <v>116</v>
      </c>
      <c r="C45" s="56">
        <v>159</v>
      </c>
      <c r="D45" s="60">
        <v>23</v>
      </c>
      <c r="E45" s="60">
        <v>25</v>
      </c>
      <c r="F45" s="60">
        <v>207</v>
      </c>
      <c r="G45" s="56">
        <v>57</v>
      </c>
      <c r="H45" s="56">
        <v>1</v>
      </c>
      <c r="I45" s="56">
        <v>34</v>
      </c>
      <c r="J45" s="56">
        <v>2</v>
      </c>
      <c r="K45" s="56">
        <v>3</v>
      </c>
    </row>
    <row r="46" spans="2:11" ht="15" thickBot="1" x14ac:dyDescent="0.25">
      <c r="B46" s="28" t="s">
        <v>143</v>
      </c>
      <c r="C46" s="56">
        <v>50</v>
      </c>
      <c r="D46" s="60">
        <v>0</v>
      </c>
      <c r="E46" s="60">
        <v>11</v>
      </c>
      <c r="F46" s="60">
        <v>61</v>
      </c>
      <c r="G46" s="56">
        <v>30</v>
      </c>
      <c r="H46" s="56">
        <v>2</v>
      </c>
      <c r="I46" s="56">
        <v>8</v>
      </c>
      <c r="J46" s="56">
        <v>0</v>
      </c>
      <c r="K46" s="56">
        <v>0</v>
      </c>
    </row>
    <row r="47" spans="2:11" ht="15" thickBot="1" x14ac:dyDescent="0.25">
      <c r="B47" s="28" t="s">
        <v>148</v>
      </c>
      <c r="C47" s="56">
        <v>34</v>
      </c>
      <c r="D47" s="60">
        <v>0</v>
      </c>
      <c r="E47" s="60">
        <v>1</v>
      </c>
      <c r="F47" s="60">
        <v>35</v>
      </c>
      <c r="G47" s="56">
        <v>35</v>
      </c>
      <c r="H47" s="56">
        <v>0</v>
      </c>
      <c r="I47" s="56">
        <v>0</v>
      </c>
      <c r="J47" s="56">
        <v>2</v>
      </c>
      <c r="K47" s="56">
        <v>0</v>
      </c>
    </row>
    <row r="48" spans="2:11" ht="15" thickBot="1" x14ac:dyDescent="0.25">
      <c r="B48" s="28" t="s">
        <v>150</v>
      </c>
      <c r="C48" s="56">
        <v>197</v>
      </c>
      <c r="D48" s="60">
        <v>23</v>
      </c>
      <c r="E48" s="60">
        <v>38</v>
      </c>
      <c r="F48" s="60">
        <v>258</v>
      </c>
      <c r="G48" s="56">
        <v>126</v>
      </c>
      <c r="H48" s="56">
        <v>3</v>
      </c>
      <c r="I48" s="56">
        <v>31</v>
      </c>
      <c r="J48" s="56">
        <v>7</v>
      </c>
      <c r="K48" s="56">
        <v>0</v>
      </c>
    </row>
    <row r="49" spans="2:11" ht="14.25" customHeight="1" thickBot="1" x14ac:dyDescent="0.25">
      <c r="B49" s="28" t="s">
        <v>144</v>
      </c>
      <c r="C49" s="56">
        <v>1091</v>
      </c>
      <c r="D49" s="60">
        <v>54</v>
      </c>
      <c r="E49" s="60">
        <v>351</v>
      </c>
      <c r="F49" s="60">
        <v>1496</v>
      </c>
      <c r="G49" s="29">
        <v>1165</v>
      </c>
      <c r="H49" s="29">
        <v>5</v>
      </c>
      <c r="I49" s="29">
        <v>87</v>
      </c>
      <c r="J49" s="29">
        <v>7</v>
      </c>
      <c r="K49" s="29">
        <v>46</v>
      </c>
    </row>
    <row r="50" spans="2:11" ht="15" thickBot="1" x14ac:dyDescent="0.25">
      <c r="B50" s="28" t="s">
        <v>146</v>
      </c>
      <c r="C50" s="56">
        <v>467</v>
      </c>
      <c r="D50" s="60">
        <v>12</v>
      </c>
      <c r="E50" s="60">
        <v>43</v>
      </c>
      <c r="F50" s="60">
        <v>522</v>
      </c>
      <c r="G50" s="29">
        <v>345</v>
      </c>
      <c r="H50" s="29">
        <v>0</v>
      </c>
      <c r="I50" s="29">
        <v>41</v>
      </c>
      <c r="J50" s="29">
        <v>4</v>
      </c>
      <c r="K50" s="29">
        <v>1</v>
      </c>
    </row>
    <row r="51" spans="2:11" ht="15" thickBot="1" x14ac:dyDescent="0.25">
      <c r="B51" s="28" t="s">
        <v>147</v>
      </c>
      <c r="C51" s="56">
        <v>88</v>
      </c>
      <c r="D51" s="60">
        <v>21</v>
      </c>
      <c r="E51" s="60">
        <v>17</v>
      </c>
      <c r="F51" s="60">
        <v>126</v>
      </c>
      <c r="G51" s="29">
        <v>82</v>
      </c>
      <c r="H51" s="29">
        <v>2</v>
      </c>
      <c r="I51" s="29">
        <v>22</v>
      </c>
      <c r="J51" s="29">
        <v>0</v>
      </c>
      <c r="K51" s="29">
        <v>3</v>
      </c>
    </row>
    <row r="52" spans="2:11" ht="15" thickBot="1" x14ac:dyDescent="0.25">
      <c r="B52" s="28" t="s">
        <v>120</v>
      </c>
      <c r="C52" s="56">
        <v>44</v>
      </c>
      <c r="D52" s="60">
        <v>0</v>
      </c>
      <c r="E52" s="60">
        <v>4</v>
      </c>
      <c r="F52" s="60">
        <v>48</v>
      </c>
      <c r="G52" s="29">
        <v>0</v>
      </c>
      <c r="H52" s="29">
        <v>0</v>
      </c>
      <c r="I52" s="29">
        <v>1</v>
      </c>
      <c r="J52" s="29">
        <v>0</v>
      </c>
      <c r="K52" s="29">
        <v>0</v>
      </c>
    </row>
    <row r="53" spans="2:11" ht="15" thickBot="1" x14ac:dyDescent="0.25">
      <c r="B53" s="28" t="s">
        <v>133</v>
      </c>
      <c r="C53" s="56">
        <v>29</v>
      </c>
      <c r="D53" s="60">
        <v>0</v>
      </c>
      <c r="E53" s="60">
        <v>16</v>
      </c>
      <c r="F53" s="60">
        <v>45</v>
      </c>
      <c r="G53" s="29">
        <v>0</v>
      </c>
      <c r="H53" s="29">
        <v>0</v>
      </c>
      <c r="I53" s="29">
        <v>9</v>
      </c>
      <c r="J53" s="29">
        <v>2</v>
      </c>
      <c r="K53" s="29">
        <v>0</v>
      </c>
    </row>
    <row r="54" spans="2:11" ht="15" thickBot="1" x14ac:dyDescent="0.25">
      <c r="B54" s="28" t="s">
        <v>125</v>
      </c>
      <c r="C54" s="56">
        <v>96</v>
      </c>
      <c r="D54" s="60">
        <v>0</v>
      </c>
      <c r="E54" s="60">
        <v>30</v>
      </c>
      <c r="F54" s="60">
        <v>126</v>
      </c>
      <c r="G54" s="29">
        <v>110</v>
      </c>
      <c r="H54" s="29">
        <v>0</v>
      </c>
      <c r="I54" s="57">
        <v>3</v>
      </c>
      <c r="J54" s="29">
        <v>7</v>
      </c>
      <c r="K54" s="29">
        <v>1</v>
      </c>
    </row>
    <row r="55" spans="2:11" ht="15" thickBot="1" x14ac:dyDescent="0.25">
      <c r="B55" s="28" t="s">
        <v>11</v>
      </c>
      <c r="C55" s="56">
        <v>37</v>
      </c>
      <c r="D55" s="60">
        <v>6</v>
      </c>
      <c r="E55" s="60">
        <v>10</v>
      </c>
      <c r="F55" s="60">
        <v>53</v>
      </c>
      <c r="G55" s="29">
        <v>34</v>
      </c>
      <c r="H55" s="29">
        <v>0</v>
      </c>
      <c r="I55" s="29">
        <v>5</v>
      </c>
      <c r="J55" s="29">
        <v>0</v>
      </c>
      <c r="K55" s="29">
        <v>0</v>
      </c>
    </row>
    <row r="56" spans="2:11" ht="15" thickBot="1" x14ac:dyDescent="0.25">
      <c r="B56" s="49" t="s">
        <v>16</v>
      </c>
      <c r="C56" s="48">
        <f>SUM(C6:C55)</f>
        <v>9213</v>
      </c>
      <c r="D56" s="48">
        <f t="shared" ref="D56:F56" si="0">SUM(D6:D55)</f>
        <v>1055</v>
      </c>
      <c r="E56" s="48">
        <f t="shared" si="0"/>
        <v>1523</v>
      </c>
      <c r="F56" s="48">
        <f t="shared" si="0"/>
        <v>11791</v>
      </c>
      <c r="G56" s="48">
        <f>SUM(G6:G55)</f>
        <v>8238</v>
      </c>
      <c r="H56" s="48">
        <f>SUM(H6:H55)</f>
        <v>35</v>
      </c>
      <c r="I56" s="48">
        <f>SUM(I6:I55)</f>
        <v>744</v>
      </c>
      <c r="J56" s="48">
        <f>SUM(J6:J55)</f>
        <v>96</v>
      </c>
      <c r="K56" s="48">
        <v>162</v>
      </c>
    </row>
    <row r="58" spans="2:11" x14ac:dyDescent="0.2">
      <c r="I58" s="59"/>
    </row>
  </sheetData>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
  <dimension ref="B2:L89"/>
  <sheetViews>
    <sheetView zoomScaleNormal="100" workbookViewId="0"/>
  </sheetViews>
  <sheetFormatPr baseColWidth="10" defaultRowHeight="12.75" x14ac:dyDescent="0.2"/>
  <cols>
    <col min="1" max="1" width="11.42578125" style="1"/>
    <col min="2" max="2" width="13.140625" style="1" customWidth="1"/>
    <col min="3" max="10" width="15.7109375" style="1" customWidth="1"/>
    <col min="11" max="11" width="11.28515625" style="1" customWidth="1"/>
    <col min="12" max="12" width="11.7109375" style="1" customWidth="1"/>
    <col min="13" max="16384" width="11.42578125" style="1"/>
  </cols>
  <sheetData>
    <row r="2" spans="2:11" ht="24.75" customHeight="1" x14ac:dyDescent="0.25">
      <c r="K2" s="13"/>
    </row>
    <row r="3" spans="2:11" ht="32.25" customHeight="1" x14ac:dyDescent="0.2">
      <c r="B3" s="14"/>
      <c r="C3" s="15"/>
      <c r="D3" s="15"/>
    </row>
    <row r="5" spans="2:11" ht="54.95" customHeight="1" x14ac:dyDescent="0.2">
      <c r="C5" s="27" t="s">
        <v>17</v>
      </c>
      <c r="D5" s="27" t="s">
        <v>46</v>
      </c>
      <c r="E5" s="27" t="s">
        <v>45</v>
      </c>
      <c r="F5" s="27" t="s">
        <v>48</v>
      </c>
      <c r="G5" s="27" t="s">
        <v>7</v>
      </c>
      <c r="H5" s="27" t="s">
        <v>47</v>
      </c>
      <c r="I5" s="27" t="s">
        <v>69</v>
      </c>
      <c r="J5" s="27" t="s">
        <v>68</v>
      </c>
    </row>
    <row r="6" spans="2:11" ht="15" thickBot="1" x14ac:dyDescent="0.25">
      <c r="B6" s="53" t="s">
        <v>0</v>
      </c>
      <c r="C6" s="29">
        <v>376</v>
      </c>
      <c r="D6" s="29">
        <v>1672</v>
      </c>
      <c r="E6" s="29">
        <v>93</v>
      </c>
      <c r="F6" s="29">
        <v>4170</v>
      </c>
      <c r="G6" s="30">
        <v>8.6705202312138727E-2</v>
      </c>
      <c r="H6" s="30">
        <v>0.31343283582089554</v>
      </c>
      <c r="I6" s="30">
        <v>-0.18421052631578946</v>
      </c>
      <c r="J6" s="30">
        <v>4.1198501872659173E-2</v>
      </c>
    </row>
    <row r="7" spans="2:11" ht="15" thickBot="1" x14ac:dyDescent="0.25">
      <c r="B7" s="53" t="s">
        <v>1</v>
      </c>
      <c r="C7" s="29">
        <v>345</v>
      </c>
      <c r="D7" s="29">
        <v>1917</v>
      </c>
      <c r="E7" s="29">
        <v>101</v>
      </c>
      <c r="F7" s="29">
        <v>4336</v>
      </c>
      <c r="G7" s="30">
        <v>-0.13533834586466165</v>
      </c>
      <c r="H7" s="30">
        <v>0.57648026315789469</v>
      </c>
      <c r="I7" s="30">
        <v>0.5074626865671642</v>
      </c>
      <c r="J7" s="30">
        <v>0.26046511627906976</v>
      </c>
    </row>
    <row r="8" spans="2:11" ht="15" thickBot="1" x14ac:dyDescent="0.25">
      <c r="B8" s="53" t="s">
        <v>2</v>
      </c>
      <c r="C8" s="29">
        <v>364</v>
      </c>
      <c r="D8" s="29">
        <v>903</v>
      </c>
      <c r="E8" s="29">
        <v>78</v>
      </c>
      <c r="F8" s="29">
        <v>3475</v>
      </c>
      <c r="G8" s="30">
        <v>0.35820895522388058</v>
      </c>
      <c r="H8" s="30">
        <v>0.28815977175463625</v>
      </c>
      <c r="I8" s="30">
        <v>0.25806451612903225</v>
      </c>
      <c r="J8" s="30">
        <v>0.20242214532871972</v>
      </c>
    </row>
    <row r="9" spans="2:11" ht="15" thickBot="1" x14ac:dyDescent="0.25">
      <c r="B9" s="54" t="s">
        <v>3</v>
      </c>
      <c r="C9" s="31">
        <v>504</v>
      </c>
      <c r="D9" s="31">
        <v>1451</v>
      </c>
      <c r="E9" s="31">
        <v>108</v>
      </c>
      <c r="F9" s="31">
        <v>4202</v>
      </c>
      <c r="G9" s="32">
        <v>0.58695652173913049</v>
      </c>
      <c r="H9" s="32">
        <v>0.21227197346600332</v>
      </c>
      <c r="I9" s="32">
        <v>0.34146341463414637</v>
      </c>
      <c r="J9" s="32">
        <v>0.09</v>
      </c>
    </row>
    <row r="10" spans="2:11" ht="15" thickBot="1" x14ac:dyDescent="0.25">
      <c r="B10" s="53" t="s">
        <v>4</v>
      </c>
      <c r="C10" s="29">
        <v>666</v>
      </c>
      <c r="D10" s="29">
        <v>1787</v>
      </c>
      <c r="E10" s="29">
        <v>137</v>
      </c>
      <c r="F10" s="29">
        <v>3838</v>
      </c>
      <c r="G10" s="30">
        <f t="shared" ref="G10:I17" si="0">+(C10-C6)/C6</f>
        <v>0.77127659574468088</v>
      </c>
      <c r="H10" s="30">
        <f t="shared" si="0"/>
        <v>6.8779904306220094E-2</v>
      </c>
      <c r="I10" s="30">
        <f t="shared" si="0"/>
        <v>0.4731182795698925</v>
      </c>
      <c r="J10" s="30">
        <f>+(F10-F6)/F6</f>
        <v>-7.9616306954436444E-2</v>
      </c>
    </row>
    <row r="11" spans="2:11" ht="15" thickBot="1" x14ac:dyDescent="0.25">
      <c r="B11" s="53" t="s">
        <v>5</v>
      </c>
      <c r="C11" s="29">
        <v>1066</v>
      </c>
      <c r="D11" s="29">
        <v>1916</v>
      </c>
      <c r="E11" s="29">
        <v>167</v>
      </c>
      <c r="F11" s="29">
        <v>4296</v>
      </c>
      <c r="G11" s="30">
        <f t="shared" si="0"/>
        <v>2.0898550724637683</v>
      </c>
      <c r="H11" s="30">
        <f t="shared" si="0"/>
        <v>-5.2164840897235261E-4</v>
      </c>
      <c r="I11" s="30">
        <f t="shared" si="0"/>
        <v>0.65346534653465349</v>
      </c>
      <c r="J11" s="30">
        <f>+(F11-F7)/F7</f>
        <v>-9.2250922509225092E-3</v>
      </c>
    </row>
    <row r="12" spans="2:11" ht="15" thickBot="1" x14ac:dyDescent="0.25">
      <c r="B12" s="53" t="s">
        <v>6</v>
      </c>
      <c r="C12" s="29">
        <v>1252</v>
      </c>
      <c r="D12" s="29">
        <v>1686</v>
      </c>
      <c r="E12" s="29">
        <v>182</v>
      </c>
      <c r="F12" s="29">
        <v>3576</v>
      </c>
      <c r="G12" s="30">
        <f t="shared" si="0"/>
        <v>2.4395604395604398</v>
      </c>
      <c r="H12" s="30">
        <f t="shared" si="0"/>
        <v>0.86710963455149503</v>
      </c>
      <c r="I12" s="30">
        <f t="shared" si="0"/>
        <v>1.3333333333333333</v>
      </c>
      <c r="J12" s="30">
        <f>+(F12-F8)/F8</f>
        <v>2.906474820143885E-2</v>
      </c>
    </row>
    <row r="13" spans="2:11" ht="15" thickBot="1" x14ac:dyDescent="0.25">
      <c r="B13" s="54" t="s">
        <v>19</v>
      </c>
      <c r="C13" s="31">
        <v>1829</v>
      </c>
      <c r="D13" s="31">
        <v>3938</v>
      </c>
      <c r="E13" s="31">
        <v>451</v>
      </c>
      <c r="F13" s="31">
        <v>4260</v>
      </c>
      <c r="G13" s="32">
        <f t="shared" si="0"/>
        <v>2.628968253968254</v>
      </c>
      <c r="H13" s="32">
        <f t="shared" si="0"/>
        <v>1.7139903514817367</v>
      </c>
      <c r="I13" s="32">
        <f t="shared" si="0"/>
        <v>3.175925925925926</v>
      </c>
      <c r="J13" s="32">
        <f>+(F13-F9)/F9</f>
        <v>1.3802950975725845E-2</v>
      </c>
    </row>
    <row r="14" spans="2:11" ht="15" thickBot="1" x14ac:dyDescent="0.25">
      <c r="B14" s="53" t="s">
        <v>20</v>
      </c>
      <c r="C14" s="29">
        <v>2129</v>
      </c>
      <c r="D14" s="29">
        <v>5242</v>
      </c>
      <c r="E14" s="29">
        <v>380</v>
      </c>
      <c r="F14" s="29">
        <v>4633</v>
      </c>
      <c r="G14" s="30">
        <f t="shared" si="0"/>
        <v>2.1966966966966965</v>
      </c>
      <c r="H14" s="30">
        <f t="shared" si="0"/>
        <v>1.9334079462786793</v>
      </c>
      <c r="I14" s="30">
        <f t="shared" si="0"/>
        <v>1.7737226277372262</v>
      </c>
      <c r="J14" s="30">
        <f t="shared" ref="J14:J20" si="1">+(F14-F10)/F10</f>
        <v>0.20713913496612818</v>
      </c>
    </row>
    <row r="15" spans="2:11" ht="15" thickBot="1" x14ac:dyDescent="0.25">
      <c r="B15" s="53" t="s">
        <v>21</v>
      </c>
      <c r="C15" s="29">
        <v>2168</v>
      </c>
      <c r="D15" s="29">
        <v>6154</v>
      </c>
      <c r="E15" s="29">
        <v>476</v>
      </c>
      <c r="F15" s="29">
        <v>4836</v>
      </c>
      <c r="G15" s="30">
        <f t="shared" si="0"/>
        <v>1.0337711069418387</v>
      </c>
      <c r="H15" s="30">
        <f t="shared" si="0"/>
        <v>2.2118997912317329</v>
      </c>
      <c r="I15" s="30">
        <f t="shared" si="0"/>
        <v>1.8502994011976048</v>
      </c>
      <c r="J15" s="30">
        <f t="shared" si="1"/>
        <v>0.12569832402234637</v>
      </c>
    </row>
    <row r="16" spans="2:11" ht="15" thickBot="1" x14ac:dyDescent="0.25">
      <c r="B16" s="53" t="s">
        <v>22</v>
      </c>
      <c r="C16" s="29">
        <v>1591</v>
      </c>
      <c r="D16" s="29">
        <v>3941</v>
      </c>
      <c r="E16" s="29">
        <v>303</v>
      </c>
      <c r="F16" s="29">
        <v>3942</v>
      </c>
      <c r="G16" s="30">
        <f t="shared" si="0"/>
        <v>0.27076677316293929</v>
      </c>
      <c r="H16" s="30">
        <f t="shared" si="0"/>
        <v>1.3374851720047449</v>
      </c>
      <c r="I16" s="30">
        <f t="shared" si="0"/>
        <v>0.6648351648351648</v>
      </c>
      <c r="J16" s="30">
        <f t="shared" si="1"/>
        <v>0.10234899328859061</v>
      </c>
    </row>
    <row r="17" spans="2:10" ht="15" thickBot="1" x14ac:dyDescent="0.25">
      <c r="B17" s="54" t="s">
        <v>23</v>
      </c>
      <c r="C17" s="31">
        <v>1880</v>
      </c>
      <c r="D17" s="31">
        <v>5523</v>
      </c>
      <c r="E17" s="31">
        <v>381</v>
      </c>
      <c r="F17" s="31">
        <v>4332</v>
      </c>
      <c r="G17" s="32">
        <f t="shared" si="0"/>
        <v>2.7884089666484417E-2</v>
      </c>
      <c r="H17" s="32">
        <f t="shared" si="0"/>
        <v>0.40248857287963435</v>
      </c>
      <c r="I17" s="32">
        <f t="shared" si="0"/>
        <v>-0.15521064301552107</v>
      </c>
      <c r="J17" s="32">
        <f t="shared" si="1"/>
        <v>1.6901408450704224E-2</v>
      </c>
    </row>
    <row r="18" spans="2:10" ht="15" thickBot="1" x14ac:dyDescent="0.25">
      <c r="B18" s="53" t="s">
        <v>24</v>
      </c>
      <c r="C18" s="29">
        <v>1901</v>
      </c>
      <c r="D18" s="29">
        <v>5350</v>
      </c>
      <c r="E18" s="29">
        <v>395</v>
      </c>
      <c r="F18" s="29">
        <v>4981</v>
      </c>
      <c r="G18" s="30">
        <f>+(C18-C14)/C14</f>
        <v>-0.10709253170502583</v>
      </c>
      <c r="H18" s="30">
        <f>+(D18-D14)/D14</f>
        <v>2.0602823349866461E-2</v>
      </c>
      <c r="I18" s="30">
        <f t="shared" ref="I18:I25" si="2">+(E18-E14)/E14</f>
        <v>3.9473684210526314E-2</v>
      </c>
      <c r="J18" s="30">
        <f t="shared" si="1"/>
        <v>7.5113317504856461E-2</v>
      </c>
    </row>
    <row r="19" spans="2:10" ht="15" thickBot="1" x14ac:dyDescent="0.25">
      <c r="B19" s="53" t="s">
        <v>25</v>
      </c>
      <c r="C19" s="29">
        <v>1819</v>
      </c>
      <c r="D19" s="29">
        <v>6089</v>
      </c>
      <c r="E19" s="29">
        <v>410</v>
      </c>
      <c r="F19" s="29">
        <v>4727</v>
      </c>
      <c r="G19" s="30">
        <f t="shared" ref="G19:H25" si="3">+(C19-C15)/C15</f>
        <v>-0.1609778597785978</v>
      </c>
      <c r="H19" s="30">
        <f t="shared" si="3"/>
        <v>-1.0562235944101397E-2</v>
      </c>
      <c r="I19" s="30">
        <f t="shared" si="2"/>
        <v>-0.13865546218487396</v>
      </c>
      <c r="J19" s="30">
        <f t="shared" si="1"/>
        <v>-2.2539288668320927E-2</v>
      </c>
    </row>
    <row r="20" spans="2:10" ht="15" thickBot="1" x14ac:dyDescent="0.25">
      <c r="B20" s="53" t="s">
        <v>33</v>
      </c>
      <c r="C20" s="29">
        <v>1558</v>
      </c>
      <c r="D20" s="29">
        <v>4486</v>
      </c>
      <c r="E20" s="29">
        <v>294</v>
      </c>
      <c r="F20" s="29">
        <v>3619</v>
      </c>
      <c r="G20" s="30">
        <f t="shared" si="3"/>
        <v>-2.0741671904462602E-2</v>
      </c>
      <c r="H20" s="30">
        <f t="shared" si="3"/>
        <v>0.13828977416899263</v>
      </c>
      <c r="I20" s="30">
        <f t="shared" si="2"/>
        <v>-2.9702970297029702E-2</v>
      </c>
      <c r="J20" s="30">
        <f t="shared" si="1"/>
        <v>-8.1938102486047687E-2</v>
      </c>
    </row>
    <row r="21" spans="2:10" ht="15" thickBot="1" x14ac:dyDescent="0.25">
      <c r="B21" s="54" t="s">
        <v>34</v>
      </c>
      <c r="C21" s="31">
        <v>1858</v>
      </c>
      <c r="D21" s="31">
        <v>4544</v>
      </c>
      <c r="E21" s="31">
        <v>387</v>
      </c>
      <c r="F21" s="31">
        <v>4576</v>
      </c>
      <c r="G21" s="32">
        <f t="shared" si="3"/>
        <v>-1.1702127659574468E-2</v>
      </c>
      <c r="H21" s="32">
        <f t="shared" si="3"/>
        <v>-0.1772587361940974</v>
      </c>
      <c r="I21" s="32">
        <f t="shared" si="2"/>
        <v>1.5748031496062992E-2</v>
      </c>
      <c r="J21" s="32">
        <f t="shared" ref="J21:J28" si="4">+(F21-F17)/F17</f>
        <v>5.6325023084025858E-2</v>
      </c>
    </row>
    <row r="22" spans="2:10" ht="15" thickBot="1" x14ac:dyDescent="0.25">
      <c r="B22" s="53" t="s">
        <v>35</v>
      </c>
      <c r="C22" s="29">
        <v>2116</v>
      </c>
      <c r="D22" s="29">
        <v>5021</v>
      </c>
      <c r="E22" s="29">
        <v>361</v>
      </c>
      <c r="F22" s="29">
        <v>5143</v>
      </c>
      <c r="G22" s="30">
        <f t="shared" ref="G22:G28" si="5">+(C22-C18)/C18</f>
        <v>0.11309836927932668</v>
      </c>
      <c r="H22" s="30">
        <f t="shared" si="3"/>
        <v>-6.149532710280374E-2</v>
      </c>
      <c r="I22" s="30">
        <f t="shared" si="2"/>
        <v>-8.6075949367088608E-2</v>
      </c>
      <c r="J22" s="30">
        <f t="shared" si="4"/>
        <v>3.2523589640634412E-2</v>
      </c>
    </row>
    <row r="23" spans="2:10" ht="15" thickBot="1" x14ac:dyDescent="0.25">
      <c r="B23" s="53" t="s">
        <v>36</v>
      </c>
      <c r="C23" s="29">
        <v>1970</v>
      </c>
      <c r="D23" s="29">
        <v>5650</v>
      </c>
      <c r="E23" s="29">
        <v>397</v>
      </c>
      <c r="F23" s="29">
        <v>4874</v>
      </c>
      <c r="G23" s="30">
        <f t="shared" si="5"/>
        <v>8.3012644310060474E-2</v>
      </c>
      <c r="H23" s="30">
        <f t="shared" si="3"/>
        <v>-7.2097224503202495E-2</v>
      </c>
      <c r="I23" s="30">
        <f t="shared" si="2"/>
        <v>-3.1707317073170732E-2</v>
      </c>
      <c r="J23" s="30">
        <f t="shared" si="4"/>
        <v>3.1097947958536071E-2</v>
      </c>
    </row>
    <row r="24" spans="2:10" ht="15" thickBot="1" x14ac:dyDescent="0.25">
      <c r="B24" s="53" t="s">
        <v>37</v>
      </c>
      <c r="C24" s="29">
        <v>1817</v>
      </c>
      <c r="D24" s="29">
        <v>4009</v>
      </c>
      <c r="E24" s="29">
        <v>334</v>
      </c>
      <c r="F24" s="29">
        <v>3969</v>
      </c>
      <c r="G24" s="30">
        <f t="shared" si="5"/>
        <v>0.1662387676508344</v>
      </c>
      <c r="H24" s="30">
        <f t="shared" si="3"/>
        <v>-0.10633080695497102</v>
      </c>
      <c r="I24" s="30">
        <f t="shared" si="2"/>
        <v>0.1360544217687075</v>
      </c>
      <c r="J24" s="30">
        <f t="shared" si="4"/>
        <v>9.6711798839458407E-2</v>
      </c>
    </row>
    <row r="25" spans="2:10" ht="15" thickBot="1" x14ac:dyDescent="0.25">
      <c r="B25" s="54" t="s">
        <v>40</v>
      </c>
      <c r="C25" s="31">
        <v>2124</v>
      </c>
      <c r="D25" s="31">
        <v>5319</v>
      </c>
      <c r="E25" s="31">
        <v>427</v>
      </c>
      <c r="F25" s="31">
        <v>4724</v>
      </c>
      <c r="G25" s="32">
        <f t="shared" si="5"/>
        <v>0.14316469321851452</v>
      </c>
      <c r="H25" s="32">
        <f t="shared" si="3"/>
        <v>0.17055457746478872</v>
      </c>
      <c r="I25" s="32">
        <f t="shared" si="2"/>
        <v>0.10335917312661498</v>
      </c>
      <c r="J25" s="32">
        <f t="shared" si="4"/>
        <v>3.2342657342657344E-2</v>
      </c>
    </row>
    <row r="26" spans="2:10" ht="15" thickBot="1" x14ac:dyDescent="0.25">
      <c r="B26" s="53" t="s">
        <v>41</v>
      </c>
      <c r="C26" s="29">
        <v>2541</v>
      </c>
      <c r="D26" s="29">
        <v>4599</v>
      </c>
      <c r="E26" s="29">
        <v>615</v>
      </c>
      <c r="F26" s="29">
        <v>5089</v>
      </c>
      <c r="G26" s="30">
        <f t="shared" si="5"/>
        <v>0.20085066162570889</v>
      </c>
      <c r="H26" s="30">
        <f t="shared" ref="H26:I28" si="6">+(D26-D22)/D22</f>
        <v>-8.4047002589125674E-2</v>
      </c>
      <c r="I26" s="30">
        <f t="shared" si="6"/>
        <v>0.70360110803324105</v>
      </c>
      <c r="J26" s="30">
        <f t="shared" si="4"/>
        <v>-1.049970834143496E-2</v>
      </c>
    </row>
    <row r="27" spans="2:10" ht="15" thickBot="1" x14ac:dyDescent="0.25">
      <c r="B27" s="53" t="s">
        <v>59</v>
      </c>
      <c r="C27" s="29">
        <v>2666</v>
      </c>
      <c r="D27" s="29">
        <v>4241</v>
      </c>
      <c r="E27" s="29">
        <v>694</v>
      </c>
      <c r="F27" s="29">
        <v>5319</v>
      </c>
      <c r="G27" s="30">
        <f t="shared" si="5"/>
        <v>0.35329949238578678</v>
      </c>
      <c r="H27" s="30">
        <f t="shared" si="6"/>
        <v>-0.24938053097345134</v>
      </c>
      <c r="I27" s="30">
        <f t="shared" si="6"/>
        <v>0.74811083123425692</v>
      </c>
      <c r="J27" s="30">
        <f t="shared" si="4"/>
        <v>9.1300779647107103E-2</v>
      </c>
    </row>
    <row r="28" spans="2:10" ht="15" thickBot="1" x14ac:dyDescent="0.25">
      <c r="B28" s="53" t="s">
        <v>60</v>
      </c>
      <c r="C28" s="29">
        <v>2306</v>
      </c>
      <c r="D28" s="29">
        <v>2599</v>
      </c>
      <c r="E28" s="29">
        <v>528</v>
      </c>
      <c r="F28" s="29">
        <v>4401</v>
      </c>
      <c r="G28" s="30">
        <f t="shared" si="5"/>
        <v>0.26912493120528341</v>
      </c>
      <c r="H28" s="30">
        <f t="shared" si="6"/>
        <v>-0.35170865552506858</v>
      </c>
      <c r="I28" s="30">
        <f t="shared" si="6"/>
        <v>0.58083832335329344</v>
      </c>
      <c r="J28" s="30">
        <f t="shared" si="4"/>
        <v>0.10884353741496598</v>
      </c>
    </row>
    <row r="29" spans="2:10" ht="15" thickBot="1" x14ac:dyDescent="0.25">
      <c r="B29" s="54" t="s">
        <v>61</v>
      </c>
      <c r="C29" s="31">
        <v>2777</v>
      </c>
      <c r="D29" s="31">
        <v>3968</v>
      </c>
      <c r="E29" s="31">
        <v>640</v>
      </c>
      <c r="F29" s="31">
        <v>6469</v>
      </c>
      <c r="G29" s="32">
        <f t="shared" ref="G29:J47" si="7">+(C29-C25)/C25</f>
        <v>0.30743879472693031</v>
      </c>
      <c r="H29" s="32">
        <f t="shared" si="7"/>
        <v>-0.25399511186313217</v>
      </c>
      <c r="I29" s="32">
        <f t="shared" si="7"/>
        <v>0.49882903981264637</v>
      </c>
      <c r="J29" s="32">
        <f t="shared" si="7"/>
        <v>0.36939034716342084</v>
      </c>
    </row>
    <row r="30" spans="2:10" ht="15" thickBot="1" x14ac:dyDescent="0.25">
      <c r="B30" s="53" t="s">
        <v>62</v>
      </c>
      <c r="C30" s="29">
        <v>3207</v>
      </c>
      <c r="D30" s="29">
        <v>3283</v>
      </c>
      <c r="E30" s="29">
        <v>639</v>
      </c>
      <c r="F30" s="29">
        <v>5476</v>
      </c>
      <c r="G30" s="30">
        <f t="shared" si="7"/>
        <v>0.26210153482880755</v>
      </c>
      <c r="H30" s="30">
        <f t="shared" si="7"/>
        <v>-0.28614916286149161</v>
      </c>
      <c r="I30" s="30">
        <f t="shared" si="7"/>
        <v>3.9024390243902439E-2</v>
      </c>
      <c r="J30" s="30">
        <f t="shared" si="7"/>
        <v>7.6046374533307134E-2</v>
      </c>
    </row>
    <row r="31" spans="2:10" ht="15" thickBot="1" x14ac:dyDescent="0.25">
      <c r="B31" s="53" t="s">
        <v>63</v>
      </c>
      <c r="C31" s="29">
        <v>2973</v>
      </c>
      <c r="D31" s="29">
        <v>3592</v>
      </c>
      <c r="E31" s="29">
        <v>633</v>
      </c>
      <c r="F31" s="29">
        <v>6219</v>
      </c>
      <c r="G31" s="30">
        <f t="shared" si="7"/>
        <v>0.11515378844711177</v>
      </c>
      <c r="H31" s="30">
        <f t="shared" si="7"/>
        <v>-0.15302994576750767</v>
      </c>
      <c r="I31" s="30">
        <f t="shared" si="7"/>
        <v>-8.7896253602305477E-2</v>
      </c>
      <c r="J31" s="30">
        <f t="shared" si="7"/>
        <v>0.16920473773265651</v>
      </c>
    </row>
    <row r="32" spans="2:10" ht="15" thickBot="1" x14ac:dyDescent="0.25">
      <c r="B32" s="53" t="s">
        <v>64</v>
      </c>
      <c r="C32" s="29">
        <v>2350</v>
      </c>
      <c r="D32" s="29">
        <v>2779</v>
      </c>
      <c r="E32" s="29">
        <v>491</v>
      </c>
      <c r="F32" s="29">
        <v>5628</v>
      </c>
      <c r="G32" s="30">
        <f t="shared" si="7"/>
        <v>1.9080659150043366E-2</v>
      </c>
      <c r="H32" s="30">
        <f t="shared" si="7"/>
        <v>6.9257406694882645E-2</v>
      </c>
      <c r="I32" s="30">
        <f t="shared" si="7"/>
        <v>-7.0075757575757569E-2</v>
      </c>
      <c r="J32" s="30">
        <f t="shared" si="7"/>
        <v>0.27880027266530333</v>
      </c>
    </row>
    <row r="33" spans="2:12" ht="15" thickBot="1" x14ac:dyDescent="0.25">
      <c r="B33" s="54" t="s">
        <v>65</v>
      </c>
      <c r="C33" s="31">
        <v>2419</v>
      </c>
      <c r="D33" s="31">
        <v>3437</v>
      </c>
      <c r="E33" s="31">
        <v>628</v>
      </c>
      <c r="F33" s="31">
        <v>8742</v>
      </c>
      <c r="G33" s="32">
        <f>+(C33-C29)/C29</f>
        <v>-0.12891609650702196</v>
      </c>
      <c r="H33" s="32">
        <f t="shared" si="7"/>
        <v>-0.13382056451612903</v>
      </c>
      <c r="I33" s="32">
        <f t="shared" si="7"/>
        <v>-1.8749999999999999E-2</v>
      </c>
      <c r="J33" s="32">
        <f t="shared" si="7"/>
        <v>0.35136806307002627</v>
      </c>
    </row>
    <row r="34" spans="2:12" ht="15" thickBot="1" x14ac:dyDescent="0.25">
      <c r="B34" s="53" t="s">
        <v>66</v>
      </c>
      <c r="C34" s="29">
        <v>2198</v>
      </c>
      <c r="D34" s="29">
        <v>3346</v>
      </c>
      <c r="E34" s="29">
        <v>487</v>
      </c>
      <c r="F34" s="29">
        <v>10696</v>
      </c>
      <c r="G34" s="30">
        <f t="shared" si="7"/>
        <v>-0.31462425943249145</v>
      </c>
      <c r="H34" s="30">
        <f t="shared" si="7"/>
        <v>1.9189765458422176E-2</v>
      </c>
      <c r="I34" s="30">
        <f t="shared" si="7"/>
        <v>-0.23787167449139279</v>
      </c>
      <c r="J34" s="33">
        <f t="shared" si="7"/>
        <v>0.9532505478451424</v>
      </c>
    </row>
    <row r="35" spans="2:12" ht="15" thickBot="1" x14ac:dyDescent="0.25">
      <c r="B35" s="53" t="s">
        <v>67</v>
      </c>
      <c r="C35" s="29">
        <v>2133</v>
      </c>
      <c r="D35" s="29">
        <v>3419</v>
      </c>
      <c r="E35" s="29">
        <v>538</v>
      </c>
      <c r="F35" s="29">
        <v>10190</v>
      </c>
      <c r="G35" s="30">
        <f t="shared" si="7"/>
        <v>-0.28254288597376387</v>
      </c>
      <c r="H35" s="30">
        <f t="shared" si="7"/>
        <v>-4.8162583518930956E-2</v>
      </c>
      <c r="I35" s="30">
        <f t="shared" si="7"/>
        <v>-0.1500789889415482</v>
      </c>
      <c r="J35" s="30">
        <f t="shared" si="7"/>
        <v>0.63852709438816535</v>
      </c>
    </row>
    <row r="36" spans="2:12" ht="15" thickBot="1" x14ac:dyDescent="0.25">
      <c r="B36" s="53" t="s">
        <v>70</v>
      </c>
      <c r="C36" s="29">
        <v>1843</v>
      </c>
      <c r="D36" s="29">
        <v>2459</v>
      </c>
      <c r="E36" s="29">
        <v>395</v>
      </c>
      <c r="F36" s="29">
        <v>9225</v>
      </c>
      <c r="G36" s="30">
        <f t="shared" si="7"/>
        <v>-0.21574468085106382</v>
      </c>
      <c r="H36" s="30">
        <f t="shared" si="7"/>
        <v>-0.11514933429291112</v>
      </c>
      <c r="I36" s="30">
        <f t="shared" si="7"/>
        <v>-0.1955193482688391</v>
      </c>
      <c r="J36" s="30">
        <f t="shared" si="7"/>
        <v>0.63912579957356075</v>
      </c>
    </row>
    <row r="37" spans="2:12" ht="15" thickBot="1" x14ac:dyDescent="0.25">
      <c r="B37" s="54" t="s">
        <v>71</v>
      </c>
      <c r="C37" s="31">
        <v>1958</v>
      </c>
      <c r="D37" s="31">
        <v>2707</v>
      </c>
      <c r="E37" s="31">
        <v>361</v>
      </c>
      <c r="F37" s="31">
        <v>13158</v>
      </c>
      <c r="G37" s="32">
        <f t="shared" si="7"/>
        <v>-0.19057461761058289</v>
      </c>
      <c r="H37" s="32">
        <f t="shared" si="7"/>
        <v>-0.21239453011347106</v>
      </c>
      <c r="I37" s="32">
        <f t="shared" si="7"/>
        <v>-0.42515923566878983</v>
      </c>
      <c r="J37" s="32">
        <f t="shared" si="7"/>
        <v>0.50514756348661638</v>
      </c>
    </row>
    <row r="38" spans="2:12" ht="15" thickBot="1" x14ac:dyDescent="0.25">
      <c r="B38" s="53" t="s">
        <v>72</v>
      </c>
      <c r="C38" s="29">
        <v>1718</v>
      </c>
      <c r="D38" s="29">
        <v>2600</v>
      </c>
      <c r="E38" s="29">
        <v>389</v>
      </c>
      <c r="F38" s="29">
        <v>14766</v>
      </c>
      <c r="G38" s="30">
        <f t="shared" si="7"/>
        <v>-0.2183803457688808</v>
      </c>
      <c r="H38" s="30">
        <f t="shared" si="7"/>
        <v>-0.22295277943813507</v>
      </c>
      <c r="I38" s="30">
        <f t="shared" si="7"/>
        <v>-0.20123203285420946</v>
      </c>
      <c r="J38" s="30">
        <f t="shared" si="7"/>
        <v>0.38051608077786087</v>
      </c>
    </row>
    <row r="39" spans="2:12" ht="15" thickBot="1" x14ac:dyDescent="0.25">
      <c r="B39" s="53" t="s">
        <v>73</v>
      </c>
      <c r="C39" s="29">
        <v>1593</v>
      </c>
      <c r="D39" s="29">
        <v>2544</v>
      </c>
      <c r="E39" s="29">
        <v>292</v>
      </c>
      <c r="F39" s="29">
        <v>16037</v>
      </c>
      <c r="G39" s="30">
        <f t="shared" si="7"/>
        <v>-0.25316455696202533</v>
      </c>
      <c r="H39" s="30">
        <f t="shared" si="7"/>
        <v>-0.25592278443989469</v>
      </c>
      <c r="I39" s="30">
        <f t="shared" si="7"/>
        <v>-0.45724907063197023</v>
      </c>
      <c r="J39" s="30">
        <f t="shared" si="7"/>
        <v>0.57379784102060849</v>
      </c>
      <c r="K39" s="16"/>
      <c r="L39" s="16"/>
    </row>
    <row r="40" spans="2:12" ht="15" thickBot="1" x14ac:dyDescent="0.25">
      <c r="B40" s="53" t="s">
        <v>74</v>
      </c>
      <c r="C40" s="29">
        <v>1451</v>
      </c>
      <c r="D40" s="29">
        <v>1718</v>
      </c>
      <c r="E40" s="29">
        <v>245</v>
      </c>
      <c r="F40" s="29">
        <v>14771</v>
      </c>
      <c r="G40" s="30">
        <f t="shared" si="7"/>
        <v>-0.21269669017905588</v>
      </c>
      <c r="H40" s="30">
        <f t="shared" si="7"/>
        <v>-0.3013420089467263</v>
      </c>
      <c r="I40" s="30">
        <f t="shared" si="7"/>
        <v>-0.379746835443038</v>
      </c>
      <c r="J40" s="30">
        <f t="shared" si="7"/>
        <v>0.60119241192411921</v>
      </c>
      <c r="K40" s="16"/>
      <c r="L40" s="16"/>
    </row>
    <row r="41" spans="2:12" ht="15" thickBot="1" x14ac:dyDescent="0.25">
      <c r="B41" s="54" t="s">
        <v>75</v>
      </c>
      <c r="C41" s="31">
        <v>1526</v>
      </c>
      <c r="D41" s="31">
        <v>2304</v>
      </c>
      <c r="E41" s="31">
        <v>234</v>
      </c>
      <c r="F41" s="31">
        <v>12052</v>
      </c>
      <c r="G41" s="32">
        <f t="shared" si="7"/>
        <v>-0.22063329928498468</v>
      </c>
      <c r="H41" s="32">
        <f t="shared" si="7"/>
        <v>-0.14887329146656816</v>
      </c>
      <c r="I41" s="32">
        <f t="shared" si="7"/>
        <v>-0.35180055401662053</v>
      </c>
      <c r="J41" s="32">
        <f t="shared" si="7"/>
        <v>-8.4055327557379544E-2</v>
      </c>
      <c r="K41" s="16"/>
      <c r="L41" s="16"/>
    </row>
    <row r="42" spans="2:12" ht="15" thickBot="1" x14ac:dyDescent="0.25">
      <c r="B42" s="53" t="s">
        <v>76</v>
      </c>
      <c r="C42" s="29">
        <v>1296</v>
      </c>
      <c r="D42" s="29">
        <v>2033</v>
      </c>
      <c r="E42" s="29">
        <v>232</v>
      </c>
      <c r="F42" s="29">
        <v>8105</v>
      </c>
      <c r="G42" s="30">
        <f t="shared" si="7"/>
        <v>-0.24563445867287545</v>
      </c>
      <c r="H42" s="30">
        <f t="shared" si="7"/>
        <v>-0.21807692307692308</v>
      </c>
      <c r="I42" s="30">
        <f t="shared" si="7"/>
        <v>-0.40359897172236503</v>
      </c>
      <c r="J42" s="30">
        <f t="shared" si="7"/>
        <v>-0.45110388730868212</v>
      </c>
      <c r="K42" s="16"/>
      <c r="L42" s="16"/>
    </row>
    <row r="43" spans="2:12" ht="15" thickBot="1" x14ac:dyDescent="0.25">
      <c r="B43" s="53" t="s">
        <v>77</v>
      </c>
      <c r="C43" s="29">
        <v>1489</v>
      </c>
      <c r="D43" s="29">
        <v>2137</v>
      </c>
      <c r="E43" s="29">
        <v>197</v>
      </c>
      <c r="F43" s="29">
        <v>9412</v>
      </c>
      <c r="G43" s="30">
        <f t="shared" si="7"/>
        <v>-6.5285624607658507E-2</v>
      </c>
      <c r="H43" s="30">
        <f t="shared" si="7"/>
        <v>-0.15998427672955975</v>
      </c>
      <c r="I43" s="30">
        <f t="shared" si="7"/>
        <v>-0.32534246575342468</v>
      </c>
      <c r="J43" s="30">
        <f t="shared" si="7"/>
        <v>-0.41310718962399451</v>
      </c>
      <c r="K43" s="16"/>
      <c r="L43" s="16"/>
    </row>
    <row r="44" spans="2:12" ht="15" thickBot="1" x14ac:dyDescent="0.25">
      <c r="B44" s="53" t="s">
        <v>80</v>
      </c>
      <c r="C44" s="29">
        <v>1258</v>
      </c>
      <c r="D44" s="29">
        <v>1314</v>
      </c>
      <c r="E44" s="29">
        <v>156</v>
      </c>
      <c r="F44" s="29">
        <v>7826</v>
      </c>
      <c r="G44" s="30">
        <f t="shared" si="7"/>
        <v>-0.13301171605789111</v>
      </c>
      <c r="H44" s="30">
        <f t="shared" si="7"/>
        <v>-0.23515715948777649</v>
      </c>
      <c r="I44" s="30">
        <f t="shared" si="7"/>
        <v>-0.36326530612244901</v>
      </c>
      <c r="J44" s="30">
        <f t="shared" si="7"/>
        <v>-0.47017805158757026</v>
      </c>
      <c r="K44" s="16"/>
      <c r="L44" s="16"/>
    </row>
    <row r="45" spans="2:12" ht="15" thickBot="1" x14ac:dyDescent="0.25">
      <c r="B45" s="54" t="s">
        <v>81</v>
      </c>
      <c r="C45" s="31">
        <v>1418</v>
      </c>
      <c r="D45" s="31">
        <v>1619</v>
      </c>
      <c r="E45" s="31">
        <v>158</v>
      </c>
      <c r="F45" s="31">
        <v>9287</v>
      </c>
      <c r="G45" s="32">
        <f t="shared" si="7"/>
        <v>-7.0773263433813891E-2</v>
      </c>
      <c r="H45" s="32">
        <f t="shared" si="7"/>
        <v>-0.29730902777777779</v>
      </c>
      <c r="I45" s="32">
        <f t="shared" si="7"/>
        <v>-0.3247863247863248</v>
      </c>
      <c r="J45" s="32">
        <f t="shared" si="7"/>
        <v>-0.22942250248921342</v>
      </c>
      <c r="K45" s="16"/>
      <c r="L45" s="16"/>
    </row>
    <row r="46" spans="2:12" ht="15" thickBot="1" x14ac:dyDescent="0.25">
      <c r="B46" s="53" t="s">
        <v>82</v>
      </c>
      <c r="C46" s="29">
        <v>1371</v>
      </c>
      <c r="D46" s="29">
        <v>1780</v>
      </c>
      <c r="E46" s="29">
        <v>217</v>
      </c>
      <c r="F46" s="29">
        <v>10847</v>
      </c>
      <c r="G46" s="30">
        <f t="shared" si="7"/>
        <v>5.7870370370370371E-2</v>
      </c>
      <c r="H46" s="30">
        <f t="shared" si="7"/>
        <v>-0.12444663059517953</v>
      </c>
      <c r="I46" s="30">
        <f t="shared" si="7"/>
        <v>-6.4655172413793108E-2</v>
      </c>
      <c r="J46" s="30">
        <f t="shared" si="7"/>
        <v>0.33830968537939543</v>
      </c>
      <c r="K46" s="16"/>
      <c r="L46" s="16"/>
    </row>
    <row r="47" spans="2:12" ht="15" thickBot="1" x14ac:dyDescent="0.25">
      <c r="B47" s="53" t="s">
        <v>83</v>
      </c>
      <c r="C47" s="29">
        <v>1421</v>
      </c>
      <c r="D47" s="29">
        <v>1580</v>
      </c>
      <c r="E47" s="29">
        <v>192</v>
      </c>
      <c r="F47" s="29">
        <v>10299</v>
      </c>
      <c r="G47" s="30">
        <f t="shared" si="7"/>
        <v>-4.5668233713901947E-2</v>
      </c>
      <c r="H47" s="30">
        <f t="shared" si="7"/>
        <v>-0.26064576509124943</v>
      </c>
      <c r="I47" s="30">
        <f t="shared" si="7"/>
        <v>-2.5380710659898477E-2</v>
      </c>
      <c r="J47" s="30">
        <f t="shared" si="7"/>
        <v>9.4241393965150869E-2</v>
      </c>
      <c r="K47" s="16"/>
      <c r="L47" s="16"/>
    </row>
    <row r="48" spans="2:12" ht="15" thickBot="1" x14ac:dyDescent="0.25">
      <c r="B48" s="53" t="s">
        <v>84</v>
      </c>
      <c r="C48" s="29">
        <v>1158</v>
      </c>
      <c r="D48" s="29">
        <v>1117</v>
      </c>
      <c r="E48" s="29">
        <v>246</v>
      </c>
      <c r="F48" s="29">
        <v>9305</v>
      </c>
      <c r="G48" s="30">
        <f t="shared" ref="G48:J73" si="8">+(C48-C44)/C44</f>
        <v>-7.9491255961844198E-2</v>
      </c>
      <c r="H48" s="30">
        <f t="shared" si="8"/>
        <v>-0.14992389649923896</v>
      </c>
      <c r="I48" s="30">
        <f t="shared" si="8"/>
        <v>0.57692307692307687</v>
      </c>
      <c r="J48" s="30">
        <f t="shared" si="8"/>
        <v>0.18898543317147967</v>
      </c>
      <c r="K48" s="16"/>
      <c r="L48" s="16"/>
    </row>
    <row r="49" spans="2:12" ht="15" thickBot="1" x14ac:dyDescent="0.25">
      <c r="B49" s="54" t="s">
        <v>85</v>
      </c>
      <c r="C49" s="31">
        <v>1407</v>
      </c>
      <c r="D49" s="31">
        <v>1323</v>
      </c>
      <c r="E49" s="31">
        <v>190</v>
      </c>
      <c r="F49" s="31">
        <v>12276</v>
      </c>
      <c r="G49" s="32">
        <f t="shared" si="8"/>
        <v>-7.7574047954866009E-3</v>
      </c>
      <c r="H49" s="32">
        <f t="shared" si="8"/>
        <v>-0.18282890673255095</v>
      </c>
      <c r="I49" s="32">
        <f t="shared" si="8"/>
        <v>0.20253164556962025</v>
      </c>
      <c r="J49" s="32">
        <f t="shared" si="8"/>
        <v>0.32184774415850115</v>
      </c>
      <c r="K49" s="16"/>
      <c r="L49" s="16"/>
    </row>
    <row r="50" spans="2:12" ht="15" thickBot="1" x14ac:dyDescent="0.25">
      <c r="B50" s="53" t="s">
        <v>86</v>
      </c>
      <c r="C50" s="29">
        <v>1430</v>
      </c>
      <c r="D50" s="29">
        <v>1377</v>
      </c>
      <c r="E50" s="29">
        <v>389</v>
      </c>
      <c r="F50" s="29">
        <v>13875</v>
      </c>
      <c r="G50" s="30">
        <f t="shared" si="8"/>
        <v>4.3034281546316555E-2</v>
      </c>
      <c r="H50" s="30">
        <f t="shared" si="8"/>
        <v>-0.22640449438202248</v>
      </c>
      <c r="I50" s="30">
        <f t="shared" si="8"/>
        <v>0.79262672811059909</v>
      </c>
      <c r="J50" s="30">
        <f t="shared" si="8"/>
        <v>0.27915552687378997</v>
      </c>
      <c r="K50" s="16"/>
      <c r="L50" s="16"/>
    </row>
    <row r="51" spans="2:12" ht="15" thickBot="1" x14ac:dyDescent="0.25">
      <c r="B51" s="53" t="s">
        <v>87</v>
      </c>
      <c r="C51" s="29">
        <v>1551</v>
      </c>
      <c r="D51" s="29">
        <v>1321</v>
      </c>
      <c r="E51" s="29">
        <v>179</v>
      </c>
      <c r="F51" s="29">
        <v>15660</v>
      </c>
      <c r="G51" s="30">
        <f t="shared" si="8"/>
        <v>9.1484869809992958E-2</v>
      </c>
      <c r="H51" s="30">
        <f t="shared" si="8"/>
        <v>-0.16392405063291141</v>
      </c>
      <c r="I51" s="30">
        <f t="shared" si="8"/>
        <v>-6.7708333333333329E-2</v>
      </c>
      <c r="J51" s="30">
        <f t="shared" si="8"/>
        <v>0.52053597436644339</v>
      </c>
      <c r="K51" s="16"/>
      <c r="L51" s="16"/>
    </row>
    <row r="52" spans="2:12" ht="15" thickBot="1" x14ac:dyDescent="0.25">
      <c r="B52" s="53" t="s">
        <v>88</v>
      </c>
      <c r="C52" s="29">
        <v>1223</v>
      </c>
      <c r="D52" s="29">
        <v>848</v>
      </c>
      <c r="E52" s="29">
        <v>189</v>
      </c>
      <c r="F52" s="29">
        <v>14718</v>
      </c>
      <c r="G52" s="30">
        <f t="shared" si="8"/>
        <v>5.6131260794473233E-2</v>
      </c>
      <c r="H52" s="30">
        <f t="shared" si="8"/>
        <v>-0.24082363473589974</v>
      </c>
      <c r="I52" s="30">
        <f t="shared" si="8"/>
        <v>-0.23170731707317074</v>
      </c>
      <c r="J52" s="30">
        <f t="shared" si="8"/>
        <v>0.58173025255239119</v>
      </c>
      <c r="K52" s="16"/>
      <c r="L52" s="16"/>
    </row>
    <row r="53" spans="2:12" ht="15" thickBot="1" x14ac:dyDescent="0.25">
      <c r="B53" s="54" t="s">
        <v>91</v>
      </c>
      <c r="C53" s="31">
        <v>1638</v>
      </c>
      <c r="D53" s="31">
        <v>1296</v>
      </c>
      <c r="E53" s="31">
        <v>159</v>
      </c>
      <c r="F53" s="31">
        <v>20326</v>
      </c>
      <c r="G53" s="32">
        <f t="shared" si="8"/>
        <v>0.16417910447761194</v>
      </c>
      <c r="H53" s="32">
        <f t="shared" si="8"/>
        <v>-2.0408163265306121E-2</v>
      </c>
      <c r="I53" s="32">
        <f t="shared" si="8"/>
        <v>-0.16315789473684211</v>
      </c>
      <c r="J53" s="32">
        <f t="shared" si="8"/>
        <v>0.65575105897686548</v>
      </c>
      <c r="K53" s="16"/>
      <c r="L53" s="16"/>
    </row>
    <row r="54" spans="2:12" ht="15" thickBot="1" x14ac:dyDescent="0.25">
      <c r="B54" s="53" t="s">
        <v>92</v>
      </c>
      <c r="C54" s="29">
        <v>1683</v>
      </c>
      <c r="D54" s="29">
        <v>1255</v>
      </c>
      <c r="E54" s="29">
        <v>202</v>
      </c>
      <c r="F54" s="29">
        <v>24253</v>
      </c>
      <c r="G54" s="30">
        <f t="shared" si="8"/>
        <v>0.17692307692307693</v>
      </c>
      <c r="H54" s="30">
        <f t="shared" si="8"/>
        <v>-8.8598402323892517E-2</v>
      </c>
      <c r="I54" s="30">
        <f t="shared" si="8"/>
        <v>-0.48071979434447298</v>
      </c>
      <c r="J54" s="30">
        <f t="shared" si="8"/>
        <v>0.74796396396396392</v>
      </c>
      <c r="K54" s="16"/>
      <c r="L54" s="16"/>
    </row>
    <row r="55" spans="2:12" ht="15" thickBot="1" x14ac:dyDescent="0.25">
      <c r="B55" s="55" t="s">
        <v>95</v>
      </c>
      <c r="C55" s="52">
        <v>1728</v>
      </c>
      <c r="D55" s="52">
        <v>1228</v>
      </c>
      <c r="E55" s="52">
        <v>186</v>
      </c>
      <c r="F55" s="52">
        <v>22041</v>
      </c>
      <c r="G55" s="30">
        <f t="shared" si="8"/>
        <v>0.11411992263056092</v>
      </c>
      <c r="H55" s="30">
        <f t="shared" si="8"/>
        <v>-7.0401211203633615E-2</v>
      </c>
      <c r="I55" s="30">
        <f t="shared" si="8"/>
        <v>3.9106145251396648E-2</v>
      </c>
      <c r="J55" s="30">
        <f t="shared" si="8"/>
        <v>0.40747126436781611</v>
      </c>
      <c r="K55" s="16"/>
      <c r="L55" s="16"/>
    </row>
    <row r="56" spans="2:12" ht="15" thickBot="1" x14ac:dyDescent="0.25">
      <c r="B56" s="55" t="s">
        <v>96</v>
      </c>
      <c r="C56" s="52">
        <v>1576</v>
      </c>
      <c r="D56" s="52">
        <v>908</v>
      </c>
      <c r="E56" s="52">
        <v>155</v>
      </c>
      <c r="F56" s="52">
        <v>21650</v>
      </c>
      <c r="G56" s="30">
        <f t="shared" si="8"/>
        <v>0.28863450531479967</v>
      </c>
      <c r="H56" s="30">
        <f t="shared" si="8"/>
        <v>7.0754716981132074E-2</v>
      </c>
      <c r="I56" s="30">
        <f t="shared" si="8"/>
        <v>-0.17989417989417988</v>
      </c>
      <c r="J56" s="30">
        <f t="shared" si="8"/>
        <v>0.47098790596548445</v>
      </c>
      <c r="K56" s="16"/>
      <c r="L56" s="16"/>
    </row>
    <row r="57" spans="2:12" ht="15" thickBot="1" x14ac:dyDescent="0.25">
      <c r="B57" s="54" t="s">
        <v>97</v>
      </c>
      <c r="C57" s="31">
        <v>1958</v>
      </c>
      <c r="D57" s="31">
        <v>1167</v>
      </c>
      <c r="E57" s="31">
        <v>140</v>
      </c>
      <c r="F57" s="31">
        <v>28858</v>
      </c>
      <c r="G57" s="32">
        <f t="shared" si="8"/>
        <v>0.19536019536019536</v>
      </c>
      <c r="H57" s="32">
        <f t="shared" si="8"/>
        <v>-9.9537037037037035E-2</v>
      </c>
      <c r="I57" s="32">
        <f t="shared" si="8"/>
        <v>-0.11949685534591195</v>
      </c>
      <c r="J57" s="32">
        <f t="shared" si="8"/>
        <v>0.41975794548853684</v>
      </c>
      <c r="K57" s="16"/>
      <c r="L57" s="16"/>
    </row>
    <row r="58" spans="2:12" ht="15" thickBot="1" x14ac:dyDescent="0.25">
      <c r="B58" s="53" t="s">
        <v>102</v>
      </c>
      <c r="C58" s="29">
        <v>1706</v>
      </c>
      <c r="D58" s="29">
        <v>1088</v>
      </c>
      <c r="E58" s="29">
        <v>315</v>
      </c>
      <c r="F58" s="29">
        <v>24825</v>
      </c>
      <c r="G58" s="30">
        <f t="shared" si="8"/>
        <v>1.3666072489601902E-2</v>
      </c>
      <c r="H58" s="30">
        <f t="shared" si="8"/>
        <v>-0.13306772908366535</v>
      </c>
      <c r="I58" s="30">
        <f t="shared" si="8"/>
        <v>0.55940594059405946</v>
      </c>
      <c r="J58" s="30">
        <f t="shared" si="8"/>
        <v>2.3584711169752196E-2</v>
      </c>
      <c r="K58" s="16"/>
      <c r="L58" s="16"/>
    </row>
    <row r="59" spans="2:12" ht="15" thickBot="1" x14ac:dyDescent="0.25">
      <c r="B59" s="53" t="s">
        <v>103</v>
      </c>
      <c r="C59" s="52">
        <v>1129</v>
      </c>
      <c r="D59" s="52">
        <v>671</v>
      </c>
      <c r="E59" s="52">
        <v>149</v>
      </c>
      <c r="F59" s="52">
        <v>13516</v>
      </c>
      <c r="G59" s="30">
        <f t="shared" si="8"/>
        <v>-0.34664351851851855</v>
      </c>
      <c r="H59" s="30">
        <f t="shared" si="8"/>
        <v>-0.45358306188925079</v>
      </c>
      <c r="I59" s="30">
        <f t="shared" si="8"/>
        <v>-0.19892473118279569</v>
      </c>
      <c r="J59" s="30">
        <f t="shared" si="8"/>
        <v>-0.38677918424753865</v>
      </c>
      <c r="K59" s="16"/>
      <c r="L59" s="16"/>
    </row>
    <row r="60" spans="2:12" ht="15" thickBot="1" x14ac:dyDescent="0.25">
      <c r="B60" s="55" t="s">
        <v>106</v>
      </c>
      <c r="C60" s="52">
        <v>1781</v>
      </c>
      <c r="D60" s="52">
        <v>1005</v>
      </c>
      <c r="E60" s="56">
        <v>151</v>
      </c>
      <c r="F60" s="52">
        <v>15237</v>
      </c>
      <c r="G60" s="30">
        <f t="shared" si="8"/>
        <v>0.13007614213197968</v>
      </c>
      <c r="H60" s="30">
        <f t="shared" si="8"/>
        <v>0.10682819383259912</v>
      </c>
      <c r="I60" s="30">
        <f t="shared" si="8"/>
        <v>-2.5806451612903226E-2</v>
      </c>
      <c r="J60" s="30">
        <f t="shared" si="8"/>
        <v>-0.29621247113163973</v>
      </c>
      <c r="K60" s="16"/>
      <c r="L60" s="16"/>
    </row>
    <row r="61" spans="2:12" ht="15" thickBot="1" x14ac:dyDescent="0.25">
      <c r="B61" s="54" t="s">
        <v>107</v>
      </c>
      <c r="C61" s="31">
        <v>2251</v>
      </c>
      <c r="D61" s="31">
        <v>1259</v>
      </c>
      <c r="E61" s="31">
        <v>239</v>
      </c>
      <c r="F61" s="31">
        <v>17156</v>
      </c>
      <c r="G61" s="32">
        <f t="shared" si="8"/>
        <v>0.14964249233912155</v>
      </c>
      <c r="H61" s="32">
        <f t="shared" si="8"/>
        <v>7.8834618680377042E-2</v>
      </c>
      <c r="I61" s="32">
        <f t="shared" ref="I61:I73" si="9">+(E61-E57)/E57</f>
        <v>0.70714285714285718</v>
      </c>
      <c r="J61" s="32">
        <f t="shared" si="8"/>
        <v>-0.40550280684732137</v>
      </c>
      <c r="K61" s="16"/>
      <c r="L61" s="16"/>
    </row>
    <row r="62" spans="2:12" ht="15" thickBot="1" x14ac:dyDescent="0.25">
      <c r="B62" s="55" t="s">
        <v>108</v>
      </c>
      <c r="C62" s="52">
        <v>2394</v>
      </c>
      <c r="D62" s="52">
        <v>1073</v>
      </c>
      <c r="E62" s="56">
        <v>205</v>
      </c>
      <c r="F62" s="52">
        <v>14277</v>
      </c>
      <c r="G62" s="30">
        <f t="shared" si="8"/>
        <v>0.40328253223915594</v>
      </c>
      <c r="H62" s="30">
        <f t="shared" si="8"/>
        <v>-1.3786764705882353E-2</v>
      </c>
      <c r="I62" s="30">
        <f t="shared" si="9"/>
        <v>-0.34920634920634919</v>
      </c>
      <c r="J62" s="30">
        <f t="shared" si="8"/>
        <v>-0.42489425981873113</v>
      </c>
      <c r="K62" s="16"/>
      <c r="L62" s="16"/>
    </row>
    <row r="63" spans="2:12" ht="15" thickBot="1" x14ac:dyDescent="0.25">
      <c r="B63" s="55" t="s">
        <v>165</v>
      </c>
      <c r="C63" s="52">
        <v>2342</v>
      </c>
      <c r="D63" s="52">
        <v>1342</v>
      </c>
      <c r="E63" s="56">
        <v>220</v>
      </c>
      <c r="F63" s="52">
        <v>15362</v>
      </c>
      <c r="G63" s="30">
        <f t="shared" si="8"/>
        <v>1.0744021257750223</v>
      </c>
      <c r="H63" s="30">
        <f t="shared" si="8"/>
        <v>1</v>
      </c>
      <c r="I63" s="30">
        <f t="shared" si="9"/>
        <v>0.47651006711409394</v>
      </c>
      <c r="J63" s="30">
        <f t="shared" si="8"/>
        <v>0.1365788694880142</v>
      </c>
      <c r="K63" s="16"/>
      <c r="L63" s="16"/>
    </row>
    <row r="64" spans="2:12" ht="15" thickBot="1" x14ac:dyDescent="0.25">
      <c r="B64" s="55" t="s">
        <v>166</v>
      </c>
      <c r="C64" s="52">
        <v>1905</v>
      </c>
      <c r="D64" s="52">
        <v>941</v>
      </c>
      <c r="E64" s="56">
        <v>185</v>
      </c>
      <c r="F64" s="52">
        <v>12469</v>
      </c>
      <c r="G64" s="30">
        <f t="shared" si="8"/>
        <v>6.9623806850084222E-2</v>
      </c>
      <c r="H64" s="30">
        <f t="shared" si="8"/>
        <v>-6.3681592039800991E-2</v>
      </c>
      <c r="I64" s="30">
        <f t="shared" si="9"/>
        <v>0.2251655629139073</v>
      </c>
      <c r="J64" s="30">
        <f t="shared" si="8"/>
        <v>-0.18166305703222418</v>
      </c>
      <c r="K64" s="16"/>
      <c r="L64" s="16"/>
    </row>
    <row r="65" spans="2:12" ht="15" thickBot="1" x14ac:dyDescent="0.25">
      <c r="B65" s="54" t="s">
        <v>167</v>
      </c>
      <c r="C65" s="31">
        <v>2245</v>
      </c>
      <c r="D65" s="31">
        <v>1171</v>
      </c>
      <c r="E65" s="31">
        <v>208</v>
      </c>
      <c r="F65" s="31">
        <v>15027</v>
      </c>
      <c r="G65" s="32">
        <f t="shared" si="8"/>
        <v>-2.6654820079964462E-3</v>
      </c>
      <c r="H65" s="32">
        <f t="shared" si="8"/>
        <v>-6.9896743447180304E-2</v>
      </c>
      <c r="I65" s="32">
        <f t="shared" si="9"/>
        <v>-0.1297071129707113</v>
      </c>
      <c r="J65" s="32">
        <f t="shared" ref="J65:J73" si="10">+(F65-F61)/F61</f>
        <v>-0.12409652599673583</v>
      </c>
      <c r="K65" s="16"/>
      <c r="L65" s="16"/>
    </row>
    <row r="66" spans="2:12" ht="15" thickBot="1" x14ac:dyDescent="0.25">
      <c r="B66" s="55" t="s">
        <v>168</v>
      </c>
      <c r="C66" s="52">
        <v>2500</v>
      </c>
      <c r="D66" s="52">
        <v>1043</v>
      </c>
      <c r="E66" s="56">
        <v>166</v>
      </c>
      <c r="F66" s="52">
        <v>15522</v>
      </c>
      <c r="G66" s="30">
        <f t="shared" si="8"/>
        <v>4.4277360066833749E-2</v>
      </c>
      <c r="H66" s="30">
        <f t="shared" si="8"/>
        <v>-2.7958993476234855E-2</v>
      </c>
      <c r="I66" s="30">
        <f t="shared" si="9"/>
        <v>-0.19024390243902439</v>
      </c>
      <c r="J66" s="30">
        <f t="shared" si="10"/>
        <v>8.7203193948308472E-2</v>
      </c>
      <c r="K66" s="16"/>
      <c r="L66" s="16"/>
    </row>
    <row r="67" spans="2:12" ht="15" thickBot="1" x14ac:dyDescent="0.25">
      <c r="B67" s="55" t="s">
        <v>172</v>
      </c>
      <c r="C67" s="52">
        <v>2871</v>
      </c>
      <c r="D67" s="52">
        <v>1152</v>
      </c>
      <c r="E67" s="56">
        <v>160</v>
      </c>
      <c r="F67" s="52">
        <v>15914</v>
      </c>
      <c r="G67" s="30">
        <f t="shared" si="8"/>
        <v>0.22587532023911186</v>
      </c>
      <c r="H67" s="30">
        <f t="shared" si="8"/>
        <v>-0.14157973174366617</v>
      </c>
      <c r="I67" s="30">
        <f t="shared" si="9"/>
        <v>-0.27272727272727271</v>
      </c>
      <c r="J67" s="30">
        <f t="shared" si="10"/>
        <v>3.5932821247233432E-2</v>
      </c>
      <c r="K67" s="16"/>
      <c r="L67" s="16"/>
    </row>
    <row r="68" spans="2:12" ht="15" thickBot="1" x14ac:dyDescent="0.25">
      <c r="B68" s="55" t="s">
        <v>173</v>
      </c>
      <c r="C68" s="52">
        <v>4919</v>
      </c>
      <c r="D68" s="52">
        <v>859</v>
      </c>
      <c r="E68" s="56">
        <v>119</v>
      </c>
      <c r="F68" s="52">
        <v>11836</v>
      </c>
      <c r="G68" s="30">
        <f t="shared" si="8"/>
        <v>1.5821522309711287</v>
      </c>
      <c r="H68" s="30">
        <f t="shared" si="8"/>
        <v>-8.7141339001062704E-2</v>
      </c>
      <c r="I68" s="30">
        <f t="shared" si="9"/>
        <v>-0.35675675675675678</v>
      </c>
      <c r="J68" s="30">
        <f t="shared" si="10"/>
        <v>-5.076589943058786E-2</v>
      </c>
      <c r="K68" s="16"/>
      <c r="L68" s="16"/>
    </row>
    <row r="69" spans="2:12" ht="15" thickBot="1" x14ac:dyDescent="0.25">
      <c r="B69" s="54" t="s">
        <v>178</v>
      </c>
      <c r="C69" s="31">
        <v>9416</v>
      </c>
      <c r="D69" s="31">
        <v>1074</v>
      </c>
      <c r="E69" s="31">
        <v>128</v>
      </c>
      <c r="F69" s="31">
        <v>9534</v>
      </c>
      <c r="G69" s="32">
        <f>+(C69-C65)/C65</f>
        <v>3.1942093541202672</v>
      </c>
      <c r="H69" s="32">
        <f t="shared" si="8"/>
        <v>-8.2835183603757467E-2</v>
      </c>
      <c r="I69" s="32">
        <f t="shared" si="9"/>
        <v>-0.38461538461538464</v>
      </c>
      <c r="J69" s="32">
        <f t="shared" si="10"/>
        <v>-0.3655420243561589</v>
      </c>
      <c r="K69" s="16"/>
      <c r="L69" s="16"/>
    </row>
    <row r="70" spans="2:12" ht="15" thickBot="1" x14ac:dyDescent="0.25">
      <c r="B70" s="55" t="s">
        <v>179</v>
      </c>
      <c r="C70" s="52">
        <v>9316</v>
      </c>
      <c r="D70" s="52">
        <v>852</v>
      </c>
      <c r="E70" s="56">
        <v>123</v>
      </c>
      <c r="F70" s="52">
        <v>5712</v>
      </c>
      <c r="G70" s="30">
        <f>+(C70-C66)/C66</f>
        <v>2.7263999999999999</v>
      </c>
      <c r="H70" s="30">
        <f t="shared" si="8"/>
        <v>-0.18312559923298177</v>
      </c>
      <c r="I70" s="30">
        <f t="shared" si="9"/>
        <v>-0.25903614457831325</v>
      </c>
      <c r="J70" s="30">
        <f t="shared" si="10"/>
        <v>-0.63200618477000392</v>
      </c>
      <c r="K70" s="16"/>
      <c r="L70" s="16"/>
    </row>
    <row r="71" spans="2:12" ht="15" thickBot="1" x14ac:dyDescent="0.25">
      <c r="B71" s="55" t="s">
        <v>183</v>
      </c>
      <c r="C71" s="52">
        <v>12006</v>
      </c>
      <c r="D71" s="52">
        <v>1218</v>
      </c>
      <c r="E71" s="56">
        <v>121</v>
      </c>
      <c r="F71" s="52">
        <v>8337</v>
      </c>
      <c r="G71" s="30">
        <f>+(C71-C67)/C67</f>
        <v>3.1818181818181817</v>
      </c>
      <c r="H71" s="30">
        <f t="shared" si="8"/>
        <v>5.7291666666666664E-2</v>
      </c>
      <c r="I71" s="30">
        <f t="shared" si="9"/>
        <v>-0.24374999999999999</v>
      </c>
      <c r="J71" s="30">
        <f t="shared" si="10"/>
        <v>-0.47612165388965688</v>
      </c>
      <c r="K71" s="16"/>
      <c r="L71" s="16"/>
    </row>
    <row r="72" spans="2:12" ht="14.25" x14ac:dyDescent="0.2">
      <c r="B72" s="55" t="s">
        <v>186</v>
      </c>
      <c r="C72" s="52">
        <f>+'Concursos presentados TSJ total'!I23</f>
        <v>9330</v>
      </c>
      <c r="D72" s="52">
        <v>914</v>
      </c>
      <c r="E72" s="56">
        <v>132</v>
      </c>
      <c r="F72" s="52">
        <v>5975</v>
      </c>
      <c r="G72" s="73">
        <f>+(C72-C68)/C68</f>
        <v>0.8967269770278512</v>
      </c>
      <c r="H72" s="73">
        <f t="shared" si="8"/>
        <v>6.4027939464493602E-2</v>
      </c>
      <c r="I72" s="73">
        <f t="shared" si="9"/>
        <v>0.1092436974789916</v>
      </c>
      <c r="J72" s="73">
        <f t="shared" si="10"/>
        <v>-0.49518418384589391</v>
      </c>
      <c r="K72" s="16"/>
      <c r="L72" s="16"/>
    </row>
    <row r="73" spans="2:12" ht="15" thickBot="1" x14ac:dyDescent="0.25">
      <c r="B73" s="54" t="s">
        <v>189</v>
      </c>
      <c r="C73" s="31">
        <f>+'Concursos presentados TSJ total'!J23</f>
        <v>11791</v>
      </c>
      <c r="D73" s="31">
        <v>1516</v>
      </c>
      <c r="E73" s="74">
        <v>153</v>
      </c>
      <c r="F73" s="31">
        <v>7405</v>
      </c>
      <c r="G73" s="32">
        <f>+(C73-C69)/C69</f>
        <v>0.25223024638912489</v>
      </c>
      <c r="H73" s="32">
        <f t="shared" si="8"/>
        <v>0.41154562383612664</v>
      </c>
      <c r="I73" s="32">
        <f t="shared" si="9"/>
        <v>0.1953125</v>
      </c>
      <c r="J73" s="32">
        <f t="shared" si="10"/>
        <v>-0.22330606251311097</v>
      </c>
      <c r="K73" s="16"/>
      <c r="L73" s="16"/>
    </row>
    <row r="74" spans="2:12" ht="12" customHeight="1" x14ac:dyDescent="0.2">
      <c r="C74" s="17"/>
      <c r="D74" s="17"/>
      <c r="E74" s="17"/>
      <c r="G74" s="17"/>
      <c r="H74" s="16"/>
      <c r="I74" s="16"/>
      <c r="J74" s="16"/>
    </row>
    <row r="75" spans="2:12" ht="12" customHeight="1" x14ac:dyDescent="0.2">
      <c r="C75" s="17"/>
      <c r="D75" s="17"/>
      <c r="E75" s="17"/>
      <c r="G75" s="17"/>
      <c r="H75" s="16"/>
      <c r="I75" s="16"/>
      <c r="J75" s="16"/>
    </row>
    <row r="76" spans="2:12" x14ac:dyDescent="0.2">
      <c r="B76" s="7" t="s">
        <v>12</v>
      </c>
      <c r="C76" s="18"/>
      <c r="D76" s="18"/>
      <c r="E76" s="18"/>
      <c r="F76" s="18"/>
      <c r="G76" s="19"/>
      <c r="H76" s="19"/>
    </row>
    <row r="77" spans="2:12" x14ac:dyDescent="0.2">
      <c r="B77" s="7" t="s">
        <v>13</v>
      </c>
      <c r="C77" s="18"/>
      <c r="D77" s="18"/>
      <c r="E77" s="18"/>
      <c r="F77" s="18"/>
      <c r="G77" s="19"/>
      <c r="H77" s="19"/>
    </row>
    <row r="80" spans="2:12" x14ac:dyDescent="0.2">
      <c r="B80" s="20" t="s">
        <v>78</v>
      </c>
      <c r="C80" s="20"/>
      <c r="D80" s="20"/>
      <c r="E80" s="20"/>
      <c r="F80" s="20"/>
      <c r="G80" s="20"/>
      <c r="H80" s="20"/>
      <c r="I80" s="20"/>
      <c r="J80" s="20"/>
    </row>
    <row r="81" spans="2:10" x14ac:dyDescent="0.2">
      <c r="B81" s="20" t="s">
        <v>79</v>
      </c>
      <c r="C81" s="20"/>
      <c r="D81" s="20"/>
      <c r="E81" s="20"/>
      <c r="F81" s="20"/>
      <c r="G81" s="20"/>
      <c r="H81" s="20"/>
      <c r="I81" s="20"/>
      <c r="J81" s="20"/>
    </row>
    <row r="89" spans="2:10" ht="12" customHeight="1" x14ac:dyDescent="0.2"/>
  </sheetData>
  <phoneticPr fontId="0" type="noConversion"/>
  <pageMargins left="0.78740157480314965" right="0.78740157480314965" top="0.39370078740157483" bottom="0.39370078740157483" header="0" footer="0"/>
  <pageSetup paperSize="9" scale="90" orientation="landscape"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17"/>
  <dimension ref="B1:E12"/>
  <sheetViews>
    <sheetView workbookViewId="0"/>
  </sheetViews>
  <sheetFormatPr baseColWidth="10" defaultRowHeight="12.75" x14ac:dyDescent="0.2"/>
  <cols>
    <col min="1" max="1" width="11.140625" style="1" customWidth="1"/>
    <col min="2" max="2" width="21.28515625" style="1" customWidth="1"/>
    <col min="3" max="3" width="153.5703125" style="1" customWidth="1"/>
    <col min="4" max="16384" width="11.42578125" style="1"/>
  </cols>
  <sheetData>
    <row r="1" spans="2:5" ht="13.5" customHeight="1" x14ac:dyDescent="0.2"/>
    <row r="2" spans="2:5" ht="40.5" customHeight="1" x14ac:dyDescent="0.25">
      <c r="D2" s="13"/>
    </row>
    <row r="3" spans="2:5" s="22" customFormat="1" ht="28.5" customHeight="1" thickBot="1" x14ac:dyDescent="0.25">
      <c r="B3" s="34"/>
      <c r="C3" s="35"/>
      <c r="D3" s="36"/>
      <c r="E3" s="36"/>
    </row>
    <row r="4" spans="2:5" ht="81" customHeight="1" thickTop="1" thickBot="1" x14ac:dyDescent="0.25">
      <c r="B4" s="44" t="s">
        <v>17</v>
      </c>
      <c r="C4" s="41" t="s">
        <v>39</v>
      </c>
    </row>
    <row r="5" spans="2:5" ht="50.25" customHeight="1" thickTop="1" thickBot="1" x14ac:dyDescent="0.25">
      <c r="B5" s="45" t="s">
        <v>49</v>
      </c>
      <c r="C5" s="42" t="s">
        <v>50</v>
      </c>
    </row>
    <row r="6" spans="2:5" ht="50.25" customHeight="1" thickTop="1" thickBot="1" x14ac:dyDescent="0.25">
      <c r="B6" s="44" t="s">
        <v>90</v>
      </c>
      <c r="C6" s="41" t="s">
        <v>51</v>
      </c>
    </row>
    <row r="7" spans="2:5" ht="64.5" customHeight="1" thickTop="1" thickBot="1" x14ac:dyDescent="0.25">
      <c r="B7" s="44" t="s">
        <v>57</v>
      </c>
      <c r="C7" s="41" t="s">
        <v>58</v>
      </c>
    </row>
    <row r="8" spans="2:5" ht="63" customHeight="1" thickTop="1" thickBot="1" x14ac:dyDescent="0.25">
      <c r="B8" s="46" t="s">
        <v>52</v>
      </c>
      <c r="C8" s="43" t="s">
        <v>53</v>
      </c>
    </row>
    <row r="9" spans="2:5" ht="69.75" customHeight="1" thickTop="1" thickBot="1" x14ac:dyDescent="0.25">
      <c r="B9" s="44" t="s">
        <v>54</v>
      </c>
      <c r="C9" s="41" t="s">
        <v>55</v>
      </c>
    </row>
    <row r="10" spans="2:5" ht="27" thickTop="1" thickBot="1" x14ac:dyDescent="0.25">
      <c r="B10" s="44" t="s">
        <v>89</v>
      </c>
      <c r="C10" s="41" t="s">
        <v>56</v>
      </c>
    </row>
    <row r="11" spans="2:5" ht="57.75" customHeight="1" thickTop="1" thickBot="1" x14ac:dyDescent="0.25">
      <c r="B11" s="44" t="s">
        <v>93</v>
      </c>
      <c r="C11" s="41" t="s">
        <v>94</v>
      </c>
    </row>
    <row r="12" spans="2:5" ht="13.5" thickTop="1" x14ac:dyDescent="0.2"/>
  </sheetData>
  <phoneticPr fontId="9" type="noConversion"/>
  <pageMargins left="0.75" right="0.75" top="1" bottom="1" header="0" footer="0"/>
  <pageSetup paperSize="9" orientation="portrait" verticalDpi="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C4D333-5735-4FF9-82A6-57E6BFFCFEF6}">
  <dimension ref="A1:X71"/>
  <sheetViews>
    <sheetView workbookViewId="0"/>
  </sheetViews>
  <sheetFormatPr baseColWidth="10" defaultRowHeight="12.75" x14ac:dyDescent="0.2"/>
  <cols>
    <col min="1" max="1" width="8.7109375" style="1" customWidth="1"/>
    <col min="2" max="2" width="33.85546875" style="1" customWidth="1"/>
    <col min="3" max="15" width="12.28515625" style="1" customWidth="1"/>
    <col min="16" max="17" width="0.140625" style="1" hidden="1" customWidth="1"/>
    <col min="18" max="21" width="12.28515625" style="1" customWidth="1"/>
    <col min="22" max="22" width="9.42578125" style="1" customWidth="1"/>
    <col min="23" max="99" width="12.28515625" style="1" customWidth="1"/>
    <col min="100" max="16384" width="11.42578125" style="1"/>
  </cols>
  <sheetData>
    <row r="1" spans="2:10" ht="15" x14ac:dyDescent="0.2">
      <c r="C1" s="23"/>
      <c r="D1" s="23"/>
    </row>
    <row r="2" spans="2:10" ht="40.5" customHeight="1" x14ac:dyDescent="0.2">
      <c r="B2" s="21"/>
      <c r="C2" s="25"/>
      <c r="D2" s="23"/>
    </row>
    <row r="3" spans="2:10" s="22" customFormat="1" ht="28.5" customHeight="1" x14ac:dyDescent="0.2">
      <c r="B3" s="39"/>
      <c r="C3" s="36"/>
    </row>
    <row r="5" spans="2:10" ht="39" customHeight="1" x14ac:dyDescent="0.2">
      <c r="C5" s="27" t="s">
        <v>168</v>
      </c>
      <c r="D5" s="27" t="s">
        <v>172</v>
      </c>
      <c r="E5" s="27" t="s">
        <v>173</v>
      </c>
      <c r="F5" s="47" t="s">
        <v>178</v>
      </c>
      <c r="G5" s="27" t="s">
        <v>179</v>
      </c>
      <c r="H5" s="27" t="s">
        <v>183</v>
      </c>
      <c r="I5" s="27" t="s">
        <v>186</v>
      </c>
      <c r="J5" s="27" t="s">
        <v>189</v>
      </c>
    </row>
    <row r="6" spans="2:10" ht="17.100000000000001" customHeight="1" thickBot="1" x14ac:dyDescent="0.25">
      <c r="B6" s="28" t="s">
        <v>30</v>
      </c>
      <c r="C6" s="1">
        <v>139</v>
      </c>
      <c r="D6" s="1">
        <v>131</v>
      </c>
      <c r="E6" s="1">
        <v>290</v>
      </c>
      <c r="F6" s="61">
        <v>252</v>
      </c>
      <c r="G6" s="61">
        <v>136</v>
      </c>
      <c r="H6" s="61">
        <v>131</v>
      </c>
      <c r="I6" s="61">
        <v>140</v>
      </c>
      <c r="J6" s="61">
        <v>207</v>
      </c>
    </row>
    <row r="7" spans="2:10" ht="17.100000000000001" customHeight="1" thickBot="1" x14ac:dyDescent="0.25">
      <c r="B7" s="28" t="s">
        <v>31</v>
      </c>
      <c r="C7" s="1">
        <v>26</v>
      </c>
      <c r="D7" s="1">
        <v>35</v>
      </c>
      <c r="E7" s="1">
        <v>28</v>
      </c>
      <c r="F7" s="61">
        <v>31</v>
      </c>
      <c r="G7" s="61">
        <v>40</v>
      </c>
      <c r="H7" s="61">
        <v>31</v>
      </c>
      <c r="I7" s="61">
        <v>25</v>
      </c>
      <c r="J7" s="61">
        <v>24</v>
      </c>
    </row>
    <row r="8" spans="2:10" ht="17.100000000000001" customHeight="1" thickBot="1" x14ac:dyDescent="0.25">
      <c r="B8" s="28" t="s">
        <v>98</v>
      </c>
      <c r="C8" s="1">
        <v>20</v>
      </c>
      <c r="D8" s="1">
        <v>23</v>
      </c>
      <c r="E8" s="1">
        <v>40</v>
      </c>
      <c r="F8" s="61">
        <v>15</v>
      </c>
      <c r="G8" s="61">
        <v>15</v>
      </c>
      <c r="H8" s="61">
        <v>15</v>
      </c>
      <c r="I8" s="61">
        <v>19</v>
      </c>
      <c r="J8" s="61">
        <v>19</v>
      </c>
    </row>
    <row r="9" spans="2:10" ht="17.100000000000001" customHeight="1" thickBot="1" x14ac:dyDescent="0.25">
      <c r="B9" s="28" t="s">
        <v>26</v>
      </c>
      <c r="C9" s="1">
        <v>29</v>
      </c>
      <c r="D9" s="1">
        <v>29</v>
      </c>
      <c r="E9" s="1">
        <v>51</v>
      </c>
      <c r="F9" s="61">
        <v>50</v>
      </c>
      <c r="G9" s="61">
        <v>21</v>
      </c>
      <c r="H9" s="61">
        <v>31</v>
      </c>
      <c r="I9" s="61">
        <v>27</v>
      </c>
      <c r="J9" s="61">
        <v>28</v>
      </c>
    </row>
    <row r="10" spans="2:10" ht="17.100000000000001" customHeight="1" thickBot="1" x14ac:dyDescent="0.25">
      <c r="B10" s="28" t="s">
        <v>8</v>
      </c>
      <c r="C10" s="1">
        <v>32</v>
      </c>
      <c r="D10" s="1">
        <v>48</v>
      </c>
      <c r="E10" s="1">
        <v>46</v>
      </c>
      <c r="F10" s="61">
        <v>23</v>
      </c>
      <c r="G10" s="61">
        <v>43</v>
      </c>
      <c r="H10" s="61">
        <v>47</v>
      </c>
      <c r="I10" s="61">
        <v>19</v>
      </c>
      <c r="J10" s="61">
        <v>21</v>
      </c>
    </row>
    <row r="11" spans="2:10" ht="17.100000000000001" customHeight="1" thickBot="1" x14ac:dyDescent="0.25">
      <c r="B11" s="28" t="s">
        <v>9</v>
      </c>
      <c r="C11" s="1">
        <v>21</v>
      </c>
      <c r="D11" s="1">
        <v>14</v>
      </c>
      <c r="E11" s="1">
        <v>12</v>
      </c>
      <c r="F11" s="61">
        <v>9</v>
      </c>
      <c r="G11" s="61">
        <v>6</v>
      </c>
      <c r="H11" s="61">
        <v>13</v>
      </c>
      <c r="I11" s="61">
        <v>13</v>
      </c>
      <c r="J11" s="61">
        <v>7</v>
      </c>
    </row>
    <row r="12" spans="2:10" ht="17.100000000000001" customHeight="1" thickBot="1" x14ac:dyDescent="0.25">
      <c r="B12" s="28" t="s">
        <v>32</v>
      </c>
      <c r="C12" s="1">
        <v>24</v>
      </c>
      <c r="D12" s="1">
        <v>39</v>
      </c>
      <c r="E12" s="1">
        <v>54</v>
      </c>
      <c r="F12" s="61">
        <v>41</v>
      </c>
      <c r="G12" s="61">
        <v>36</v>
      </c>
      <c r="H12" s="61">
        <v>41</v>
      </c>
      <c r="I12" s="61">
        <v>33</v>
      </c>
      <c r="J12" s="61">
        <v>41</v>
      </c>
    </row>
    <row r="13" spans="2:10" ht="17.100000000000001" customHeight="1" thickBot="1" x14ac:dyDescent="0.25">
      <c r="B13" s="28" t="s">
        <v>28</v>
      </c>
      <c r="C13" s="1">
        <v>37</v>
      </c>
      <c r="D13" s="1">
        <v>37</v>
      </c>
      <c r="E13" s="1">
        <v>78</v>
      </c>
      <c r="F13" s="61">
        <v>41</v>
      </c>
      <c r="G13" s="61">
        <v>24</v>
      </c>
      <c r="H13" s="61">
        <v>46</v>
      </c>
      <c r="I13" s="61">
        <v>60</v>
      </c>
      <c r="J13" s="61">
        <v>28</v>
      </c>
    </row>
    <row r="14" spans="2:10" ht="17.100000000000001" customHeight="1" thickBot="1" x14ac:dyDescent="0.25">
      <c r="B14" s="28" t="s">
        <v>18</v>
      </c>
      <c r="C14" s="1">
        <v>356</v>
      </c>
      <c r="D14" s="1">
        <v>394</v>
      </c>
      <c r="E14" s="1">
        <v>526</v>
      </c>
      <c r="F14" s="61">
        <v>321</v>
      </c>
      <c r="G14" s="61">
        <v>265</v>
      </c>
      <c r="H14" s="61">
        <v>496</v>
      </c>
      <c r="I14" s="61">
        <v>291</v>
      </c>
      <c r="J14" s="61">
        <v>383</v>
      </c>
    </row>
    <row r="15" spans="2:10" ht="17.100000000000001" customHeight="1" thickBot="1" x14ac:dyDescent="0.25">
      <c r="B15" s="28" t="s">
        <v>27</v>
      </c>
      <c r="C15" s="1">
        <v>229</v>
      </c>
      <c r="D15" s="1">
        <v>265</v>
      </c>
      <c r="E15" s="1">
        <v>343</v>
      </c>
      <c r="F15" s="61">
        <v>187</v>
      </c>
      <c r="G15" s="61">
        <v>186</v>
      </c>
      <c r="H15" s="61">
        <v>178</v>
      </c>
      <c r="I15" s="61">
        <v>149</v>
      </c>
      <c r="J15" s="61">
        <v>201</v>
      </c>
    </row>
    <row r="16" spans="2:10" ht="17.100000000000001" customHeight="1" thickBot="1" x14ac:dyDescent="0.25">
      <c r="B16" s="28" t="s">
        <v>15</v>
      </c>
      <c r="C16" s="1">
        <v>11</v>
      </c>
      <c r="D16" s="1">
        <v>20</v>
      </c>
      <c r="E16" s="1">
        <v>42</v>
      </c>
      <c r="F16" s="61">
        <v>18</v>
      </c>
      <c r="G16" s="61">
        <v>15</v>
      </c>
      <c r="H16" s="61">
        <v>23</v>
      </c>
      <c r="I16" s="61">
        <v>19</v>
      </c>
      <c r="J16" s="61">
        <v>18</v>
      </c>
    </row>
    <row r="17" spans="2:10" ht="17.100000000000001" customHeight="1" thickBot="1" x14ac:dyDescent="0.25">
      <c r="B17" s="28" t="s">
        <v>10</v>
      </c>
      <c r="C17" s="1">
        <v>54</v>
      </c>
      <c r="D17" s="1">
        <v>72</v>
      </c>
      <c r="E17" s="1">
        <v>86</v>
      </c>
      <c r="F17" s="61">
        <v>63</v>
      </c>
      <c r="G17" s="61">
        <v>40</v>
      </c>
      <c r="H17" s="61">
        <v>81</v>
      </c>
      <c r="I17" s="61">
        <v>66</v>
      </c>
      <c r="J17" s="61">
        <v>75</v>
      </c>
    </row>
    <row r="18" spans="2:10" ht="17.100000000000001" customHeight="1" thickBot="1" x14ac:dyDescent="0.25">
      <c r="B18" s="28" t="s">
        <v>99</v>
      </c>
      <c r="C18" s="1">
        <v>342</v>
      </c>
      <c r="D18" s="1">
        <v>299</v>
      </c>
      <c r="E18" s="1">
        <v>609</v>
      </c>
      <c r="F18" s="61">
        <v>532</v>
      </c>
      <c r="G18" s="61">
        <v>244</v>
      </c>
      <c r="H18" s="61">
        <v>260</v>
      </c>
      <c r="I18" s="61">
        <v>252</v>
      </c>
      <c r="J18" s="61">
        <v>351</v>
      </c>
    </row>
    <row r="19" spans="2:10" ht="17.100000000000001" customHeight="1" thickBot="1" x14ac:dyDescent="0.25">
      <c r="B19" s="28" t="s">
        <v>100</v>
      </c>
      <c r="C19" s="1">
        <v>24</v>
      </c>
      <c r="D19" s="1">
        <v>30</v>
      </c>
      <c r="E19" s="1">
        <v>51</v>
      </c>
      <c r="F19" s="61">
        <v>73</v>
      </c>
      <c r="G19" s="61">
        <v>43</v>
      </c>
      <c r="H19" s="61">
        <v>33</v>
      </c>
      <c r="I19" s="61">
        <v>37</v>
      </c>
      <c r="J19" s="61">
        <v>43</v>
      </c>
    </row>
    <row r="20" spans="2:10" ht="17.100000000000001" customHeight="1" thickBot="1" x14ac:dyDescent="0.25">
      <c r="B20" s="28" t="s">
        <v>101</v>
      </c>
      <c r="C20" s="1">
        <v>7</v>
      </c>
      <c r="D20" s="1">
        <v>3</v>
      </c>
      <c r="E20" s="1">
        <v>18</v>
      </c>
      <c r="F20" s="61">
        <v>10</v>
      </c>
      <c r="G20" s="61">
        <v>12</v>
      </c>
      <c r="H20" s="61">
        <v>7</v>
      </c>
      <c r="I20" s="61">
        <v>20</v>
      </c>
      <c r="J20" s="61">
        <v>17</v>
      </c>
    </row>
    <row r="21" spans="2:10" ht="17.100000000000001" customHeight="1" thickBot="1" x14ac:dyDescent="0.25">
      <c r="B21" s="28" t="s">
        <v>29</v>
      </c>
      <c r="C21" s="1">
        <v>64</v>
      </c>
      <c r="D21" s="1">
        <v>67</v>
      </c>
      <c r="E21" s="1">
        <v>95</v>
      </c>
      <c r="F21" s="61">
        <v>82</v>
      </c>
      <c r="G21" s="61">
        <v>46</v>
      </c>
      <c r="H21" s="61">
        <v>87</v>
      </c>
      <c r="I21" s="61">
        <v>43</v>
      </c>
      <c r="J21" s="61">
        <v>50</v>
      </c>
    </row>
    <row r="22" spans="2:10" ht="17.100000000000001" customHeight="1" thickBot="1" x14ac:dyDescent="0.25">
      <c r="B22" s="28" t="s">
        <v>11</v>
      </c>
      <c r="C22" s="1">
        <v>5</v>
      </c>
      <c r="D22" s="1">
        <v>4</v>
      </c>
      <c r="E22" s="1">
        <v>8</v>
      </c>
      <c r="F22" s="61">
        <v>8</v>
      </c>
      <c r="G22" s="61">
        <v>5</v>
      </c>
      <c r="H22" s="61">
        <v>8</v>
      </c>
      <c r="I22" s="61">
        <v>6</v>
      </c>
      <c r="J22" s="61">
        <v>10</v>
      </c>
    </row>
    <row r="23" spans="2:10" ht="17.100000000000001" customHeight="1" thickBot="1" x14ac:dyDescent="0.25">
      <c r="B23" s="49" t="s">
        <v>16</v>
      </c>
      <c r="C23" s="48">
        <v>1420</v>
      </c>
      <c r="D23" s="48">
        <v>1510</v>
      </c>
      <c r="E23" s="48">
        <v>2377</v>
      </c>
      <c r="F23" s="48">
        <v>1756</v>
      </c>
      <c r="G23" s="48">
        <f>SUM(G6:G22)</f>
        <v>1177</v>
      </c>
      <c r="H23" s="48">
        <f>SUM(H6:H22)</f>
        <v>1528</v>
      </c>
      <c r="I23" s="48">
        <f>SUM(I6:I22)</f>
        <v>1219</v>
      </c>
      <c r="J23" s="48">
        <f>SUM(J6:J22)</f>
        <v>1523</v>
      </c>
    </row>
    <row r="24" spans="2:10" ht="30" customHeight="1" x14ac:dyDescent="0.2"/>
    <row r="25" spans="2:10" ht="36.75" customHeight="1" x14ac:dyDescent="0.2">
      <c r="B25" s="50"/>
      <c r="C25" s="50"/>
      <c r="D25" s="50"/>
      <c r="E25" s="50"/>
    </row>
    <row r="27" spans="2:10" ht="39" customHeight="1" x14ac:dyDescent="0.2">
      <c r="C27" s="27" t="s">
        <v>180</v>
      </c>
      <c r="D27" s="27" t="s">
        <v>184</v>
      </c>
      <c r="E27" s="27" t="s">
        <v>187</v>
      </c>
      <c r="F27" s="27" t="s">
        <v>190</v>
      </c>
    </row>
    <row r="28" spans="2:10" ht="17.100000000000001" customHeight="1" thickBot="1" x14ac:dyDescent="0.25">
      <c r="B28" s="28" t="s">
        <v>30</v>
      </c>
      <c r="C28" s="30">
        <f>+IF(C6&gt;0,(G6-C6)/C6,"-")</f>
        <v>-2.1582733812949641E-2</v>
      </c>
      <c r="D28" s="30">
        <f>+IF(D6&gt;0,(H6-D6)/D6,"-")</f>
        <v>0</v>
      </c>
      <c r="E28" s="30">
        <f>+IF(E6&gt;0,(I6-E6)/E6,"-")</f>
        <v>-0.51724137931034486</v>
      </c>
      <c r="F28" s="30">
        <f>+IF(F6&gt;0,(J6-F6)/F6,"-")</f>
        <v>-0.17857142857142858</v>
      </c>
      <c r="G28" s="66"/>
    </row>
    <row r="29" spans="2:10" ht="17.100000000000001" customHeight="1" thickBot="1" x14ac:dyDescent="0.25">
      <c r="B29" s="28" t="s">
        <v>31</v>
      </c>
      <c r="C29" s="30">
        <f t="shared" ref="C29:C45" si="0">+IF(C7&gt;0,(G7-C7)/C7,"-")</f>
        <v>0.53846153846153844</v>
      </c>
      <c r="D29" s="30">
        <f t="shared" ref="D29:D45" si="1">+IF(D7&gt;0,(H7-D7)/D7,"-")</f>
        <v>-0.11428571428571428</v>
      </c>
      <c r="E29" s="30">
        <f t="shared" ref="E29:E45" si="2">+IF(E7&gt;0,(I7-E7)/E7,"-")</f>
        <v>-0.10714285714285714</v>
      </c>
      <c r="F29" s="30">
        <f t="shared" ref="F29:F45" si="3">+IF(F7&gt;0,(J7-F7)/F7,"-")</f>
        <v>-0.22580645161290322</v>
      </c>
      <c r="G29" s="66"/>
    </row>
    <row r="30" spans="2:10" ht="17.100000000000001" customHeight="1" thickBot="1" x14ac:dyDescent="0.25">
      <c r="B30" s="28" t="s">
        <v>98</v>
      </c>
      <c r="C30" s="30">
        <f t="shared" si="0"/>
        <v>-0.25</v>
      </c>
      <c r="D30" s="30">
        <f t="shared" si="1"/>
        <v>-0.34782608695652173</v>
      </c>
      <c r="E30" s="30">
        <f t="shared" si="2"/>
        <v>-0.52500000000000002</v>
      </c>
      <c r="F30" s="30">
        <f t="shared" si="3"/>
        <v>0.26666666666666666</v>
      </c>
      <c r="G30" s="66"/>
    </row>
    <row r="31" spans="2:10" ht="17.100000000000001" customHeight="1" thickBot="1" x14ac:dyDescent="0.25">
      <c r="B31" s="28" t="s">
        <v>26</v>
      </c>
      <c r="C31" s="30">
        <f t="shared" si="0"/>
        <v>-0.27586206896551724</v>
      </c>
      <c r="D31" s="30">
        <f t="shared" si="1"/>
        <v>6.8965517241379309E-2</v>
      </c>
      <c r="E31" s="30">
        <f t="shared" si="2"/>
        <v>-0.47058823529411764</v>
      </c>
      <c r="F31" s="30">
        <f t="shared" si="3"/>
        <v>-0.44</v>
      </c>
      <c r="G31" s="66"/>
    </row>
    <row r="32" spans="2:10" ht="17.100000000000001" customHeight="1" thickBot="1" x14ac:dyDescent="0.25">
      <c r="B32" s="28" t="s">
        <v>8</v>
      </c>
      <c r="C32" s="30">
        <f t="shared" si="0"/>
        <v>0.34375</v>
      </c>
      <c r="D32" s="30">
        <f t="shared" si="1"/>
        <v>-2.0833333333333332E-2</v>
      </c>
      <c r="E32" s="30">
        <f t="shared" si="2"/>
        <v>-0.58695652173913049</v>
      </c>
      <c r="F32" s="30">
        <f t="shared" si="3"/>
        <v>-8.6956521739130432E-2</v>
      </c>
      <c r="G32" s="66"/>
    </row>
    <row r="33" spans="1:24" ht="17.100000000000001" customHeight="1" thickBot="1" x14ac:dyDescent="0.25">
      <c r="B33" s="28" t="s">
        <v>9</v>
      </c>
      <c r="C33" s="30">
        <f t="shared" si="0"/>
        <v>-0.7142857142857143</v>
      </c>
      <c r="D33" s="30">
        <f t="shared" si="1"/>
        <v>-7.1428571428571425E-2</v>
      </c>
      <c r="E33" s="30">
        <f t="shared" si="2"/>
        <v>8.3333333333333329E-2</v>
      </c>
      <c r="F33" s="30">
        <f t="shared" si="3"/>
        <v>-0.22222222222222221</v>
      </c>
      <c r="G33" s="66"/>
    </row>
    <row r="34" spans="1:24" ht="17.100000000000001" customHeight="1" thickBot="1" x14ac:dyDescent="0.25">
      <c r="B34" s="28" t="s">
        <v>32</v>
      </c>
      <c r="C34" s="30">
        <f t="shared" si="0"/>
        <v>0.5</v>
      </c>
      <c r="D34" s="30">
        <f t="shared" si="1"/>
        <v>5.128205128205128E-2</v>
      </c>
      <c r="E34" s="30">
        <f t="shared" si="2"/>
        <v>-0.3888888888888889</v>
      </c>
      <c r="F34" s="30">
        <f t="shared" si="3"/>
        <v>0</v>
      </c>
      <c r="G34" s="66"/>
    </row>
    <row r="35" spans="1:24" ht="17.100000000000001" customHeight="1" thickBot="1" x14ac:dyDescent="0.25">
      <c r="B35" s="28" t="s">
        <v>28</v>
      </c>
      <c r="C35" s="30">
        <f t="shared" si="0"/>
        <v>-0.35135135135135137</v>
      </c>
      <c r="D35" s="30">
        <f t="shared" si="1"/>
        <v>0.24324324324324326</v>
      </c>
      <c r="E35" s="30">
        <f t="shared" si="2"/>
        <v>-0.23076923076923078</v>
      </c>
      <c r="F35" s="30">
        <f t="shared" si="3"/>
        <v>-0.31707317073170732</v>
      </c>
      <c r="G35" s="66"/>
    </row>
    <row r="36" spans="1:24" ht="17.100000000000001" customHeight="1" thickBot="1" x14ac:dyDescent="0.25">
      <c r="B36" s="28" t="s">
        <v>18</v>
      </c>
      <c r="C36" s="30">
        <f t="shared" si="0"/>
        <v>-0.2556179775280899</v>
      </c>
      <c r="D36" s="30">
        <f t="shared" si="1"/>
        <v>0.25888324873096447</v>
      </c>
      <c r="E36" s="30">
        <f t="shared" si="2"/>
        <v>-0.44676806083650189</v>
      </c>
      <c r="F36" s="30">
        <f t="shared" si="3"/>
        <v>0.19314641744548286</v>
      </c>
      <c r="G36" s="66"/>
    </row>
    <row r="37" spans="1:24" ht="17.100000000000001" customHeight="1" thickBot="1" x14ac:dyDescent="0.25">
      <c r="B37" s="28" t="s">
        <v>27</v>
      </c>
      <c r="C37" s="30">
        <f t="shared" si="0"/>
        <v>-0.18777292576419213</v>
      </c>
      <c r="D37" s="30">
        <f t="shared" si="1"/>
        <v>-0.32830188679245281</v>
      </c>
      <c r="E37" s="30">
        <f t="shared" si="2"/>
        <v>-0.56559766763848396</v>
      </c>
      <c r="F37" s="30">
        <f t="shared" si="3"/>
        <v>7.4866310160427801E-2</v>
      </c>
      <c r="G37" s="66"/>
    </row>
    <row r="38" spans="1:24" ht="17.100000000000001" customHeight="1" thickBot="1" x14ac:dyDescent="0.25">
      <c r="B38" s="28" t="s">
        <v>15</v>
      </c>
      <c r="C38" s="30">
        <f t="shared" si="0"/>
        <v>0.36363636363636365</v>
      </c>
      <c r="D38" s="30">
        <f t="shared" si="1"/>
        <v>0.15</v>
      </c>
      <c r="E38" s="30">
        <f t="shared" si="2"/>
        <v>-0.54761904761904767</v>
      </c>
      <c r="F38" s="30">
        <f t="shared" si="3"/>
        <v>0</v>
      </c>
      <c r="G38" s="66"/>
    </row>
    <row r="39" spans="1:24" ht="17.100000000000001" customHeight="1" thickBot="1" x14ac:dyDescent="0.25">
      <c r="B39" s="28" t="s">
        <v>10</v>
      </c>
      <c r="C39" s="30">
        <f t="shared" si="0"/>
        <v>-0.25925925925925924</v>
      </c>
      <c r="D39" s="30">
        <f t="shared" si="1"/>
        <v>0.125</v>
      </c>
      <c r="E39" s="30">
        <f t="shared" si="2"/>
        <v>-0.23255813953488372</v>
      </c>
      <c r="F39" s="30">
        <f t="shared" si="3"/>
        <v>0.19047619047619047</v>
      </c>
      <c r="G39" s="66"/>
    </row>
    <row r="40" spans="1:24" ht="17.100000000000001" customHeight="1" thickBot="1" x14ac:dyDescent="0.25">
      <c r="B40" s="28" t="s">
        <v>99</v>
      </c>
      <c r="C40" s="30">
        <f t="shared" si="0"/>
        <v>-0.28654970760233917</v>
      </c>
      <c r="D40" s="30">
        <f t="shared" si="1"/>
        <v>-0.13043478260869565</v>
      </c>
      <c r="E40" s="30">
        <f t="shared" si="2"/>
        <v>-0.58620689655172409</v>
      </c>
      <c r="F40" s="30">
        <f t="shared" si="3"/>
        <v>-0.34022556390977443</v>
      </c>
      <c r="G40" s="66"/>
    </row>
    <row r="41" spans="1:24" ht="17.100000000000001" customHeight="1" thickBot="1" x14ac:dyDescent="0.25">
      <c r="B41" s="28" t="s">
        <v>100</v>
      </c>
      <c r="C41" s="30">
        <f t="shared" si="0"/>
        <v>0.79166666666666663</v>
      </c>
      <c r="D41" s="30">
        <f t="shared" si="1"/>
        <v>0.1</v>
      </c>
      <c r="E41" s="30">
        <f t="shared" si="2"/>
        <v>-0.27450980392156865</v>
      </c>
      <c r="F41" s="30">
        <f t="shared" si="3"/>
        <v>-0.41095890410958902</v>
      </c>
      <c r="G41" s="66"/>
    </row>
    <row r="42" spans="1:24" ht="17.100000000000001" customHeight="1" thickBot="1" x14ac:dyDescent="0.25">
      <c r="B42" s="28" t="s">
        <v>101</v>
      </c>
      <c r="C42" s="30">
        <f t="shared" si="0"/>
        <v>0.7142857142857143</v>
      </c>
      <c r="D42" s="30">
        <f t="shared" si="1"/>
        <v>1.3333333333333333</v>
      </c>
      <c r="E42" s="30">
        <f t="shared" si="2"/>
        <v>0.1111111111111111</v>
      </c>
      <c r="F42" s="30">
        <f t="shared" si="3"/>
        <v>0.7</v>
      </c>
      <c r="G42" s="66"/>
    </row>
    <row r="43" spans="1:24" ht="17.100000000000001" customHeight="1" thickBot="1" x14ac:dyDescent="0.25">
      <c r="B43" s="28" t="s">
        <v>29</v>
      </c>
      <c r="C43" s="30">
        <f t="shared" si="0"/>
        <v>-0.28125</v>
      </c>
      <c r="D43" s="30">
        <f t="shared" si="1"/>
        <v>0.29850746268656714</v>
      </c>
      <c r="E43" s="30">
        <f t="shared" si="2"/>
        <v>-0.54736842105263162</v>
      </c>
      <c r="F43" s="30">
        <f t="shared" si="3"/>
        <v>-0.3902439024390244</v>
      </c>
      <c r="G43" s="66"/>
    </row>
    <row r="44" spans="1:24" ht="17.100000000000001" customHeight="1" thickBot="1" x14ac:dyDescent="0.25">
      <c r="B44" s="28" t="s">
        <v>11</v>
      </c>
      <c r="C44" s="30">
        <f t="shared" si="0"/>
        <v>0</v>
      </c>
      <c r="D44" s="30">
        <f t="shared" si="1"/>
        <v>1</v>
      </c>
      <c r="E44" s="30">
        <f t="shared" si="2"/>
        <v>-0.25</v>
      </c>
      <c r="F44" s="30">
        <f t="shared" si="3"/>
        <v>0.25</v>
      </c>
      <c r="G44" s="66"/>
    </row>
    <row r="45" spans="1:24" ht="17.100000000000001" customHeight="1" thickBot="1" x14ac:dyDescent="0.25">
      <c r="B45" s="49" t="s">
        <v>16</v>
      </c>
      <c r="C45" s="51">
        <f t="shared" si="0"/>
        <v>-0.17112676056338028</v>
      </c>
      <c r="D45" s="51">
        <f t="shared" si="1"/>
        <v>1.1920529801324504E-2</v>
      </c>
      <c r="E45" s="51">
        <f t="shared" si="2"/>
        <v>-0.48716870004206986</v>
      </c>
      <c r="F45" s="51">
        <f t="shared" si="3"/>
        <v>-0.13268792710706151</v>
      </c>
      <c r="G45" s="66"/>
    </row>
    <row r="48" spans="1:24" x14ac:dyDescent="0.2">
      <c r="A48" s="20"/>
      <c r="B48" s="20"/>
      <c r="C48" s="20"/>
      <c r="D48" s="20"/>
      <c r="E48" s="20"/>
      <c r="F48" s="20"/>
      <c r="G48" s="20"/>
      <c r="H48" s="20"/>
      <c r="I48" s="20"/>
      <c r="J48" s="20"/>
      <c r="K48" s="20"/>
      <c r="L48" s="20"/>
      <c r="M48" s="20"/>
      <c r="N48" s="20"/>
      <c r="O48" s="20"/>
      <c r="P48" s="20"/>
      <c r="Q48" s="20"/>
      <c r="R48" s="20"/>
      <c r="S48" s="20"/>
      <c r="T48" s="20"/>
      <c r="U48" s="20"/>
      <c r="V48" s="20"/>
      <c r="W48" s="20"/>
      <c r="X48" s="20"/>
    </row>
    <row r="49" spans="1:24" x14ac:dyDescent="0.2">
      <c r="A49" s="20"/>
      <c r="B49" s="20"/>
      <c r="C49" s="20"/>
      <c r="D49" s="20"/>
      <c r="E49" s="20"/>
      <c r="F49" s="20"/>
      <c r="G49" s="20"/>
      <c r="H49" s="20"/>
      <c r="I49" s="20"/>
      <c r="J49" s="20"/>
      <c r="K49" s="20"/>
      <c r="L49" s="20"/>
      <c r="M49" s="20"/>
      <c r="N49" s="20"/>
      <c r="O49" s="20"/>
      <c r="P49" s="20"/>
      <c r="Q49" s="20"/>
      <c r="R49" s="20"/>
      <c r="S49" s="20"/>
      <c r="T49" s="20"/>
      <c r="U49" s="20"/>
      <c r="V49" s="20"/>
      <c r="W49" s="20"/>
      <c r="X49" s="20"/>
    </row>
    <row r="50" spans="1:24" ht="12" customHeight="1" x14ac:dyDescent="0.2">
      <c r="A50" s="20"/>
      <c r="B50" s="20"/>
      <c r="C50" s="20"/>
      <c r="D50" s="20"/>
      <c r="E50" s="20"/>
      <c r="F50" s="20"/>
      <c r="G50" s="20"/>
      <c r="H50" s="20"/>
      <c r="I50" s="20"/>
      <c r="J50" s="20"/>
      <c r="K50" s="20"/>
      <c r="L50" s="20"/>
      <c r="M50" s="20"/>
      <c r="N50" s="20"/>
      <c r="O50" s="20"/>
      <c r="P50" s="20"/>
      <c r="Q50" s="20"/>
      <c r="R50" s="20"/>
      <c r="S50" s="20"/>
      <c r="T50" s="20"/>
      <c r="U50" s="20"/>
      <c r="V50" s="20"/>
      <c r="W50" s="20"/>
      <c r="X50" s="20"/>
    </row>
    <row r="51" spans="1:24" ht="39" customHeight="1" x14ac:dyDescent="0.2">
      <c r="A51" s="20"/>
      <c r="B51" s="20"/>
      <c r="C51" s="26" t="s">
        <v>168</v>
      </c>
      <c r="D51" s="26" t="s">
        <v>172</v>
      </c>
      <c r="E51" s="26" t="s">
        <v>173</v>
      </c>
      <c r="F51" s="47" t="s">
        <v>178</v>
      </c>
      <c r="G51" s="26" t="s">
        <v>179</v>
      </c>
      <c r="H51" s="26" t="s">
        <v>183</v>
      </c>
      <c r="I51" s="26" t="s">
        <v>186</v>
      </c>
      <c r="J51" s="26" t="s">
        <v>189</v>
      </c>
      <c r="K51" s="20"/>
      <c r="L51" s="20"/>
      <c r="M51" s="20"/>
      <c r="N51" s="20"/>
      <c r="O51" s="20"/>
      <c r="P51" s="20">
        <v>2022</v>
      </c>
      <c r="Q51" s="20">
        <v>2023</v>
      </c>
      <c r="R51" s="20"/>
      <c r="S51" s="20"/>
      <c r="T51" s="20"/>
    </row>
    <row r="52" spans="1:24" ht="15" thickBot="1" x14ac:dyDescent="0.25">
      <c r="A52" s="20"/>
      <c r="B52" s="28" t="s">
        <v>30</v>
      </c>
      <c r="C52" s="64">
        <v>1.6047324599278676</v>
      </c>
      <c r="D52" s="64">
        <v>1.5123737571982063</v>
      </c>
      <c r="E52" s="64">
        <v>3.3480029739502282</v>
      </c>
      <c r="F52" s="64">
        <v>2.9092991359843361</v>
      </c>
      <c r="G52" s="64">
        <f t="shared" ref="G52:J69" si="4">+G6/$Q52*100000</f>
        <v>1.5551496665747679</v>
      </c>
      <c r="H52" s="64">
        <f t="shared" si="4"/>
        <v>1.4979750464801074</v>
      </c>
      <c r="I52" s="64">
        <f t="shared" si="4"/>
        <v>1.6008893626504965</v>
      </c>
      <c r="J52" s="64">
        <f t="shared" si="4"/>
        <v>2.3670292719189483</v>
      </c>
      <c r="K52" s="20"/>
      <c r="L52" s="20"/>
      <c r="M52" s="20"/>
      <c r="N52" s="20"/>
      <c r="O52" s="20"/>
      <c r="P52" s="20">
        <v>8668474</v>
      </c>
      <c r="Q52" s="20">
        <v>8745139</v>
      </c>
      <c r="R52" s="20"/>
      <c r="S52" s="20"/>
      <c r="T52" s="20"/>
    </row>
    <row r="53" spans="1:24" ht="15" thickBot="1" x14ac:dyDescent="0.25">
      <c r="A53" s="20"/>
      <c r="B53" s="28" t="s">
        <v>31</v>
      </c>
      <c r="C53" s="64">
        <v>1.9617577953464087</v>
      </c>
      <c r="D53" s="64">
        <v>2.6408278014278581</v>
      </c>
      <c r="E53" s="64">
        <v>2.112662241142286</v>
      </c>
      <c r="F53" s="64">
        <v>2.3390189098361027</v>
      </c>
      <c r="G53" s="64">
        <f t="shared" si="4"/>
        <v>2.9644385946189509</v>
      </c>
      <c r="H53" s="64">
        <f t="shared" ref="H53:J53" si="5">+H7/$Q53*100000</f>
        <v>2.297439910829687</v>
      </c>
      <c r="I53" s="64">
        <f t="shared" si="5"/>
        <v>1.8527741216368445</v>
      </c>
      <c r="J53" s="64">
        <f t="shared" si="5"/>
        <v>1.7786631567713707</v>
      </c>
      <c r="K53" s="20"/>
      <c r="L53" s="20"/>
      <c r="M53" s="20"/>
      <c r="N53" s="20"/>
      <c r="O53" s="20"/>
      <c r="P53" s="20">
        <v>1326315</v>
      </c>
      <c r="Q53" s="20">
        <v>1349328</v>
      </c>
      <c r="R53" s="20"/>
      <c r="S53" s="20"/>
      <c r="T53" s="20"/>
    </row>
    <row r="54" spans="1:24" ht="15" thickBot="1" x14ac:dyDescent="0.25">
      <c r="A54" s="20"/>
      <c r="B54" s="28" t="s">
        <v>98</v>
      </c>
      <c r="C54" s="64">
        <v>1.9910423006891993</v>
      </c>
      <c r="D54" s="64">
        <v>2.289698645792579</v>
      </c>
      <c r="E54" s="64">
        <v>3.9820846013783986</v>
      </c>
      <c r="F54" s="64">
        <v>1.4932817255168993</v>
      </c>
      <c r="G54" s="64">
        <f t="shared" si="4"/>
        <v>1.4901575096487698</v>
      </c>
      <c r="H54" s="64">
        <f t="shared" ref="H54:J54" si="6">+H8/$Q54*100000</f>
        <v>1.4901575096487698</v>
      </c>
      <c r="I54" s="64">
        <f t="shared" si="6"/>
        <v>1.8875328455551086</v>
      </c>
      <c r="J54" s="64">
        <f t="shared" si="6"/>
        <v>1.8875328455551086</v>
      </c>
      <c r="K54" s="20"/>
      <c r="L54" s="20"/>
      <c r="M54" s="20"/>
      <c r="N54" s="20"/>
      <c r="O54" s="20"/>
      <c r="P54" s="20">
        <v>1004686</v>
      </c>
      <c r="Q54" s="20">
        <v>1006605</v>
      </c>
      <c r="R54" s="20"/>
      <c r="S54" s="20"/>
      <c r="T54" s="20"/>
    </row>
    <row r="55" spans="1:24" ht="15" thickBot="1" x14ac:dyDescent="0.25">
      <c r="A55" s="20"/>
      <c r="B55" s="28" t="s">
        <v>26</v>
      </c>
      <c r="C55" s="64">
        <v>2.4654538900611604</v>
      </c>
      <c r="D55" s="64">
        <v>2.4654538900611604</v>
      </c>
      <c r="E55" s="64">
        <v>4.3357982204523857</v>
      </c>
      <c r="F55" s="64">
        <v>4.2507825690709655</v>
      </c>
      <c r="G55" s="64">
        <f t="shared" si="4"/>
        <v>1.7402459216093795</v>
      </c>
      <c r="H55" s="64">
        <f t="shared" ref="H55:J55" si="7">+H9/$Q55*100000</f>
        <v>2.5689344557090839</v>
      </c>
      <c r="I55" s="64">
        <f t="shared" si="7"/>
        <v>2.2374590420692022</v>
      </c>
      <c r="J55" s="64">
        <f t="shared" si="7"/>
        <v>2.3203278954791724</v>
      </c>
      <c r="K55" s="20"/>
      <c r="L55" s="20"/>
      <c r="M55" s="20"/>
      <c r="N55" s="20"/>
      <c r="O55" s="20"/>
      <c r="P55" s="20">
        <v>1176659</v>
      </c>
      <c r="Q55" s="20">
        <v>1206726</v>
      </c>
      <c r="R55" s="20"/>
      <c r="S55" s="20"/>
      <c r="T55" s="20"/>
    </row>
    <row r="56" spans="1:24" ht="15" thickBot="1" x14ac:dyDescent="0.25">
      <c r="A56" s="20"/>
      <c r="B56" s="28" t="s">
        <v>8</v>
      </c>
      <c r="C56" s="64">
        <v>1.4703098494218925</v>
      </c>
      <c r="D56" s="64">
        <v>2.2054647741328388</v>
      </c>
      <c r="E56" s="64">
        <v>2.1135704085439704</v>
      </c>
      <c r="F56" s="64">
        <v>1.0567852042719852</v>
      </c>
      <c r="G56" s="64">
        <f t="shared" si="4"/>
        <v>1.9431480082281021</v>
      </c>
      <c r="H56" s="64">
        <f t="shared" ref="H56:J56" si="8">+H10/$Q56*100000</f>
        <v>2.1239059624818788</v>
      </c>
      <c r="I56" s="64">
        <f t="shared" si="8"/>
        <v>0.85860028270544042</v>
      </c>
      <c r="J56" s="64">
        <f t="shared" si="8"/>
        <v>0.94897925983232889</v>
      </c>
      <c r="K56" s="20"/>
      <c r="L56" s="20"/>
      <c r="M56" s="20"/>
      <c r="N56" s="20"/>
      <c r="O56" s="20"/>
      <c r="P56" s="20">
        <v>2177701</v>
      </c>
      <c r="Q56" s="20">
        <v>2212904</v>
      </c>
      <c r="R56" s="20"/>
      <c r="S56" s="20"/>
      <c r="T56" s="20"/>
    </row>
    <row r="57" spans="1:24" ht="15" thickBot="1" x14ac:dyDescent="0.25">
      <c r="A57" s="20"/>
      <c r="B57" s="28" t="s">
        <v>9</v>
      </c>
      <c r="C57" s="64">
        <v>3.5883818448383695</v>
      </c>
      <c r="D57" s="64">
        <v>2.3922545632255794</v>
      </c>
      <c r="E57" s="64">
        <v>2.0505039113362109</v>
      </c>
      <c r="F57" s="64">
        <v>1.537877933502158</v>
      </c>
      <c r="G57" s="64">
        <f t="shared" si="4"/>
        <v>1.0194909681595978</v>
      </c>
      <c r="H57" s="64">
        <f t="shared" ref="H57:J57" si="9">+H11/$Q57*100000</f>
        <v>2.2088970976791291</v>
      </c>
      <c r="I57" s="64">
        <f t="shared" si="9"/>
        <v>2.2088970976791291</v>
      </c>
      <c r="J57" s="64">
        <f t="shared" si="9"/>
        <v>1.1894061295195308</v>
      </c>
      <c r="K57" s="20"/>
      <c r="L57" s="20"/>
      <c r="M57" s="20"/>
      <c r="N57" s="20"/>
      <c r="O57" s="20"/>
      <c r="P57" s="20">
        <v>585402</v>
      </c>
      <c r="Q57" s="20">
        <v>588529</v>
      </c>
      <c r="R57" s="20"/>
      <c r="S57" s="20"/>
      <c r="T57" s="20"/>
    </row>
    <row r="58" spans="1:24" ht="15" thickBot="1" x14ac:dyDescent="0.25">
      <c r="A58" s="20"/>
      <c r="B58" s="28" t="s">
        <v>170</v>
      </c>
      <c r="C58" s="64">
        <v>1.0126308825415686</v>
      </c>
      <c r="D58" s="64">
        <v>1.6455251841300487</v>
      </c>
      <c r="E58" s="64">
        <v>2.2784194857185294</v>
      </c>
      <c r="F58" s="64">
        <v>1.7299110910085127</v>
      </c>
      <c r="G58" s="64">
        <f t="shared" si="4"/>
        <v>1.5109791522651466</v>
      </c>
      <c r="H58" s="64">
        <f t="shared" ref="H58:J58" si="10">+H12/$Q58*100000</f>
        <v>1.7208373678575282</v>
      </c>
      <c r="I58" s="64">
        <f t="shared" si="10"/>
        <v>1.3850642229097179</v>
      </c>
      <c r="J58" s="64">
        <f t="shared" si="10"/>
        <v>1.7208373678575282</v>
      </c>
      <c r="K58" s="20"/>
      <c r="L58" s="20"/>
      <c r="M58" s="20"/>
      <c r="N58" s="20"/>
      <c r="O58" s="20"/>
      <c r="P58" s="20">
        <v>2372640</v>
      </c>
      <c r="Q58" s="20">
        <v>2382561</v>
      </c>
      <c r="R58" s="20"/>
      <c r="S58" s="20"/>
      <c r="T58" s="20"/>
    </row>
    <row r="59" spans="1:24" ht="15" thickBot="1" x14ac:dyDescent="0.25">
      <c r="A59" s="20"/>
      <c r="B59" s="28" t="s">
        <v>28</v>
      </c>
      <c r="C59" s="64">
        <v>1.8029493327381976</v>
      </c>
      <c r="D59" s="64">
        <v>1.8029493327381976</v>
      </c>
      <c r="E59" s="64">
        <v>3.8008121068534977</v>
      </c>
      <c r="F59" s="64">
        <v>1.9978627741153001</v>
      </c>
      <c r="G59" s="64">
        <f t="shared" si="4"/>
        <v>1.1534995494142386</v>
      </c>
      <c r="H59" s="64">
        <f t="shared" ref="H59:J59" si="11">+H13/$Q59*100000</f>
        <v>2.2108741363772904</v>
      </c>
      <c r="I59" s="64">
        <f t="shared" si="11"/>
        <v>2.8837488735355965</v>
      </c>
      <c r="J59" s="64">
        <f t="shared" si="11"/>
        <v>1.3457494743166116</v>
      </c>
      <c r="K59" s="20"/>
      <c r="L59" s="20"/>
      <c r="M59" s="20"/>
      <c r="N59" s="20"/>
      <c r="O59" s="20"/>
      <c r="P59" s="20">
        <v>2053328</v>
      </c>
      <c r="Q59" s="20">
        <v>2080625</v>
      </c>
      <c r="R59" s="20"/>
      <c r="S59" s="20"/>
      <c r="T59" s="20"/>
    </row>
    <row r="60" spans="1:24" ht="15" thickBot="1" x14ac:dyDescent="0.25">
      <c r="A60" s="20"/>
      <c r="B60" s="28" t="s">
        <v>18</v>
      </c>
      <c r="C60" s="64">
        <v>4.5738942161051952</v>
      </c>
      <c r="D60" s="64">
        <v>5.0621188796220418</v>
      </c>
      <c r="E60" s="64">
        <v>6.7580571844700366</v>
      </c>
      <c r="F60" s="64">
        <v>4.1242136049712572</v>
      </c>
      <c r="G60" s="64">
        <f t="shared" si="4"/>
        <v>3.354831260849398</v>
      </c>
      <c r="H60" s="64">
        <f t="shared" ref="H60:J60" si="12">+H14/$Q60*100000</f>
        <v>6.2792313410615144</v>
      </c>
      <c r="I60" s="64">
        <f t="shared" si="12"/>
        <v>3.6839845166308476</v>
      </c>
      <c r="J60" s="64">
        <f t="shared" si="12"/>
        <v>4.8486806524729031</v>
      </c>
      <c r="K60" s="20"/>
      <c r="L60" s="20"/>
      <c r="M60" s="20"/>
      <c r="N60" s="20"/>
      <c r="O60" s="20"/>
      <c r="P60" s="20">
        <v>7792611</v>
      </c>
      <c r="Q60" s="20">
        <v>7899056</v>
      </c>
      <c r="R60" s="20"/>
      <c r="S60" s="20"/>
      <c r="T60" s="20"/>
    </row>
    <row r="61" spans="1:24" ht="15" thickBot="1" x14ac:dyDescent="0.25">
      <c r="A61" s="20"/>
      <c r="B61" s="28" t="s">
        <v>171</v>
      </c>
      <c r="C61" s="64">
        <v>4.4982762173386348</v>
      </c>
      <c r="D61" s="64">
        <v>5.2054288104573727</v>
      </c>
      <c r="E61" s="64">
        <v>6.7375927622146374</v>
      </c>
      <c r="F61" s="64">
        <v>3.6732648587001084</v>
      </c>
      <c r="G61" s="64">
        <f t="shared" si="4"/>
        <v>3.5644003787462855</v>
      </c>
      <c r="H61" s="64">
        <f t="shared" ref="H61:J61" si="13">+H15/$Q61*100000</f>
        <v>3.4110928355744021</v>
      </c>
      <c r="I61" s="64">
        <f t="shared" si="13"/>
        <v>2.8553529915763254</v>
      </c>
      <c r="J61" s="64">
        <f t="shared" si="13"/>
        <v>3.8518520221935666</v>
      </c>
      <c r="K61" s="20"/>
      <c r="L61" s="20"/>
      <c r="M61" s="20"/>
      <c r="N61" s="20"/>
      <c r="O61" s="20"/>
      <c r="P61" s="20">
        <v>5097967</v>
      </c>
      <c r="Q61" s="20">
        <v>5218269</v>
      </c>
      <c r="R61" s="20"/>
      <c r="S61" s="20"/>
      <c r="T61" s="20"/>
    </row>
    <row r="62" spans="1:24" ht="15" thickBot="1" x14ac:dyDescent="0.25">
      <c r="A62" s="20"/>
      <c r="B62" s="28" t="s">
        <v>15</v>
      </c>
      <c r="C62" s="64">
        <v>1.0434007275348709</v>
      </c>
      <c r="D62" s="64">
        <v>1.8970922318815835</v>
      </c>
      <c r="E62" s="64">
        <v>3.9838936869513257</v>
      </c>
      <c r="F62" s="64">
        <v>1.7073830086934252</v>
      </c>
      <c r="G62" s="64">
        <f t="shared" si="4"/>
        <v>1.4227382019434605</v>
      </c>
      <c r="H62" s="64">
        <f t="shared" ref="H62:J62" si="14">+H16/$Q62*100000</f>
        <v>2.1815319096466395</v>
      </c>
      <c r="I62" s="64">
        <f t="shared" si="14"/>
        <v>1.80213505579505</v>
      </c>
      <c r="J62" s="64">
        <f t="shared" si="14"/>
        <v>1.7072858423321526</v>
      </c>
      <c r="K62" s="20"/>
      <c r="L62" s="20"/>
      <c r="M62" s="20"/>
      <c r="N62" s="20"/>
      <c r="O62" s="20"/>
      <c r="P62" s="20">
        <v>1054776</v>
      </c>
      <c r="Q62" s="20">
        <v>1054305</v>
      </c>
      <c r="R62" s="20"/>
      <c r="S62" s="20"/>
      <c r="T62" s="20"/>
    </row>
    <row r="63" spans="1:24" ht="15" thickBot="1" x14ac:dyDescent="0.25">
      <c r="A63" s="20"/>
      <c r="B63" s="28" t="s">
        <v>10</v>
      </c>
      <c r="C63" s="64">
        <v>2.0080679708696274</v>
      </c>
      <c r="D63" s="64">
        <v>2.6774239611595032</v>
      </c>
      <c r="E63" s="64">
        <v>3.1980341758294064</v>
      </c>
      <c r="F63" s="64">
        <v>2.3427459660145651</v>
      </c>
      <c r="G63" s="64">
        <f t="shared" si="4"/>
        <v>1.4816373277781811</v>
      </c>
      <c r="H63" s="64">
        <f t="shared" ref="H63:J63" si="15">+H17/$Q63*100000</f>
        <v>3.0003155887508166</v>
      </c>
      <c r="I63" s="64">
        <f t="shared" si="15"/>
        <v>2.4447015908339988</v>
      </c>
      <c r="J63" s="64">
        <f t="shared" si="15"/>
        <v>2.7780699895840897</v>
      </c>
      <c r="K63" s="20"/>
      <c r="L63" s="20"/>
      <c r="M63" s="20"/>
      <c r="N63" s="20"/>
      <c r="O63" s="20"/>
      <c r="P63" s="20">
        <v>2690464</v>
      </c>
      <c r="Q63" s="20">
        <v>2699716</v>
      </c>
      <c r="R63" s="20"/>
      <c r="S63" s="20"/>
      <c r="T63" s="20"/>
    </row>
    <row r="64" spans="1:24" ht="15" thickBot="1" x14ac:dyDescent="0.25">
      <c r="A64" s="20"/>
      <c r="B64" s="28" t="s">
        <v>99</v>
      </c>
      <c r="C64" s="64">
        <v>5.070831509613229</v>
      </c>
      <c r="D64" s="64">
        <v>4.4332708227320339</v>
      </c>
      <c r="E64" s="64">
        <v>9.0296385653639071</v>
      </c>
      <c r="F64" s="64">
        <v>7.8879601260650221</v>
      </c>
      <c r="G64" s="64">
        <f t="shared" si="4"/>
        <v>3.5625867650485712</v>
      </c>
      <c r="H64" s="64">
        <f t="shared" ref="H64:J64" si="16">+H18/$Q64*100000</f>
        <v>3.7961990119370013</v>
      </c>
      <c r="I64" s="64">
        <f t="shared" si="16"/>
        <v>3.6793928884927865</v>
      </c>
      <c r="J64" s="64">
        <f t="shared" si="16"/>
        <v>5.1248686661149527</v>
      </c>
      <c r="K64" s="20"/>
      <c r="L64" s="20"/>
      <c r="M64" s="20"/>
      <c r="N64" s="20"/>
      <c r="O64" s="20"/>
      <c r="P64" s="20">
        <v>6750336</v>
      </c>
      <c r="Q64" s="20">
        <v>6848956</v>
      </c>
      <c r="R64" s="20"/>
      <c r="S64" s="20"/>
      <c r="T64" s="20"/>
    </row>
    <row r="65" spans="1:24" ht="15" thickBot="1" x14ac:dyDescent="0.25">
      <c r="A65" s="20"/>
      <c r="B65" s="28" t="s">
        <v>100</v>
      </c>
      <c r="C65" s="64">
        <v>1.5671535072569003</v>
      </c>
      <c r="D65" s="64">
        <v>1.9589418840711255</v>
      </c>
      <c r="E65" s="64">
        <v>3.3302012029209132</v>
      </c>
      <c r="F65" s="64">
        <v>4.7667585845730711</v>
      </c>
      <c r="G65" s="64">
        <f t="shared" si="4"/>
        <v>2.7693944558011085</v>
      </c>
      <c r="H65" s="64">
        <f t="shared" ref="H65:J65" si="17">+H19/$Q65*100000</f>
        <v>2.125349233521781</v>
      </c>
      <c r="I65" s="64">
        <f t="shared" si="17"/>
        <v>2.3829673224335122</v>
      </c>
      <c r="J65" s="64">
        <f t="shared" si="17"/>
        <v>2.7693944558011085</v>
      </c>
      <c r="K65" s="20"/>
      <c r="L65" s="20"/>
      <c r="M65" s="20"/>
      <c r="N65" s="20"/>
      <c r="O65" s="20"/>
      <c r="P65" s="20">
        <v>1531878</v>
      </c>
      <c r="Q65" s="20">
        <v>1552686</v>
      </c>
      <c r="R65" s="20"/>
      <c r="S65" s="20"/>
      <c r="T65" s="20"/>
    </row>
    <row r="66" spans="1:24" ht="15" thickBot="1" x14ac:dyDescent="0.25">
      <c r="A66" s="20"/>
      <c r="B66" s="28" t="s">
        <v>101</v>
      </c>
      <c r="C66" s="64">
        <v>1.0548332459328644</v>
      </c>
      <c r="D66" s="64">
        <v>0.45207139111408473</v>
      </c>
      <c r="E66" s="64">
        <v>2.7124283466845083</v>
      </c>
      <c r="F66" s="64">
        <v>1.506904637046949</v>
      </c>
      <c r="G66" s="64">
        <f t="shared" si="4"/>
        <v>1.7851829812555786</v>
      </c>
      <c r="H66" s="64">
        <f t="shared" ref="H66:J69" si="18">+H20/$Q66*100000</f>
        <v>1.0413567390657543</v>
      </c>
      <c r="I66" s="64">
        <f t="shared" si="18"/>
        <v>2.9753049687592981</v>
      </c>
      <c r="J66" s="64">
        <f t="shared" si="18"/>
        <v>2.5290092234454034</v>
      </c>
      <c r="K66" s="20"/>
      <c r="L66" s="20"/>
      <c r="M66" s="20"/>
      <c r="N66" s="20"/>
      <c r="O66" s="20"/>
      <c r="P66" s="20">
        <v>664117</v>
      </c>
      <c r="Q66" s="20">
        <v>672200</v>
      </c>
      <c r="R66" s="20"/>
      <c r="S66" s="20"/>
      <c r="T66" s="20"/>
    </row>
    <row r="67" spans="1:24" ht="15" thickBot="1" x14ac:dyDescent="0.25">
      <c r="A67" s="20"/>
      <c r="B67" s="28" t="s">
        <v>29</v>
      </c>
      <c r="C67" s="64">
        <v>2.8995999911199752</v>
      </c>
      <c r="D67" s="64">
        <v>3.0355187407037239</v>
      </c>
      <c r="E67" s="64">
        <v>4.3040937368187127</v>
      </c>
      <c r="F67" s="64">
        <v>3.7151124886224678</v>
      </c>
      <c r="G67" s="64">
        <f t="shared" si="4"/>
        <v>2.0721570118414765</v>
      </c>
      <c r="H67" s="64">
        <f t="shared" si="18"/>
        <v>3.9190795658740969</v>
      </c>
      <c r="I67" s="64">
        <f t="shared" si="18"/>
        <v>1.9370163371561626</v>
      </c>
      <c r="J67" s="64">
        <f t="shared" si="18"/>
        <v>2.2523445780885614</v>
      </c>
      <c r="K67" s="20"/>
      <c r="L67" s="20"/>
      <c r="M67" s="20"/>
      <c r="N67" s="20"/>
      <c r="O67" s="20"/>
      <c r="P67" s="20">
        <v>2208174</v>
      </c>
      <c r="Q67" s="20">
        <v>2219909</v>
      </c>
      <c r="R67" s="20"/>
      <c r="S67" s="20"/>
      <c r="T67" s="20"/>
    </row>
    <row r="68" spans="1:24" ht="15" thickBot="1" x14ac:dyDescent="0.25">
      <c r="A68" s="20"/>
      <c r="B68" s="28" t="s">
        <v>11</v>
      </c>
      <c r="C68" s="64">
        <v>1.5650187019734885</v>
      </c>
      <c r="D68" s="64">
        <v>1.252014961578791</v>
      </c>
      <c r="E68" s="64">
        <v>2.504029923157582</v>
      </c>
      <c r="F68" s="64">
        <v>2.504029923157582</v>
      </c>
      <c r="G68" s="64">
        <f t="shared" si="4"/>
        <v>1.5515277894142363</v>
      </c>
      <c r="H68" s="64">
        <f t="shared" si="18"/>
        <v>2.482444463062778</v>
      </c>
      <c r="I68" s="64">
        <f t="shared" si="18"/>
        <v>1.8618333472970836</v>
      </c>
      <c r="J68" s="64">
        <f t="shared" si="18"/>
        <v>3.1030555788284726</v>
      </c>
      <c r="K68" s="20"/>
      <c r="L68" s="20"/>
      <c r="M68" s="20"/>
      <c r="N68" s="20"/>
      <c r="O68" s="20"/>
      <c r="P68" s="20">
        <v>319892</v>
      </c>
      <c r="Q68" s="20">
        <v>322263</v>
      </c>
      <c r="R68" s="20"/>
      <c r="S68" s="20"/>
      <c r="T68" s="20"/>
    </row>
    <row r="69" spans="1:24" ht="15" thickBot="1" x14ac:dyDescent="0.25">
      <c r="A69" s="20"/>
      <c r="B69" s="49" t="s">
        <v>16</v>
      </c>
      <c r="C69" s="65">
        <v>2.9935324730918849</v>
      </c>
      <c r="D69" s="65">
        <v>3.1832634044850323</v>
      </c>
      <c r="E69" s="65">
        <v>5.0110047102390221</v>
      </c>
      <c r="F69" s="65">
        <v>3.701861283626303</v>
      </c>
      <c r="G69" s="65">
        <f t="shared" si="4"/>
        <v>2.4490334193602274</v>
      </c>
      <c r="H69" s="65">
        <f t="shared" si="18"/>
        <v>3.1793738868159958</v>
      </c>
      <c r="I69" s="65">
        <f t="shared" si="18"/>
        <v>2.5364245864062167</v>
      </c>
      <c r="J69" s="65">
        <f t="shared" si="18"/>
        <v>3.168970176453378</v>
      </c>
      <c r="K69" s="20"/>
      <c r="L69" s="20"/>
      <c r="M69" s="20"/>
      <c r="N69" s="20"/>
      <c r="O69" s="20"/>
      <c r="P69" s="20">
        <v>47475420</v>
      </c>
      <c r="Q69" s="20">
        <v>48059777</v>
      </c>
      <c r="R69" s="20"/>
      <c r="S69" s="20"/>
      <c r="T69" s="20"/>
    </row>
    <row r="70" spans="1:24" ht="13.5" thickBot="1" x14ac:dyDescent="0.25">
      <c r="A70" s="20"/>
      <c r="B70" s="20"/>
      <c r="C70" s="64"/>
      <c r="D70" s="64"/>
      <c r="E70" s="64"/>
      <c r="F70" s="64"/>
      <c r="G70" s="64"/>
      <c r="H70" s="20"/>
      <c r="I70" s="20"/>
      <c r="J70" s="20"/>
      <c r="K70" s="20"/>
      <c r="L70" s="20"/>
      <c r="M70" s="20"/>
      <c r="N70" s="20"/>
      <c r="O70" s="20"/>
      <c r="P70" s="20"/>
      <c r="Q70" s="20"/>
      <c r="R70" s="20"/>
      <c r="S70" s="20"/>
      <c r="T70" s="20"/>
      <c r="U70" s="20"/>
      <c r="V70" s="20"/>
      <c r="W70" s="20"/>
      <c r="X70" s="20"/>
    </row>
    <row r="71" spans="1:24" ht="13.5" thickBot="1" x14ac:dyDescent="0.25">
      <c r="A71" s="20"/>
      <c r="B71" s="20"/>
      <c r="C71" s="64"/>
      <c r="D71" s="64"/>
      <c r="E71" s="64"/>
      <c r="F71" s="64"/>
      <c r="G71" s="64"/>
      <c r="H71" s="20"/>
      <c r="I71" s="20"/>
      <c r="J71" s="20"/>
      <c r="K71" s="20"/>
      <c r="L71" s="20"/>
      <c r="M71" s="20"/>
      <c r="N71" s="20"/>
      <c r="O71" s="20"/>
      <c r="P71" s="20"/>
      <c r="Q71" s="20"/>
      <c r="R71" s="20"/>
      <c r="S71" s="20"/>
      <c r="T71" s="20"/>
      <c r="U71" s="20"/>
      <c r="V71" s="20"/>
      <c r="W71" s="20"/>
      <c r="X71" s="20"/>
    </row>
  </sheetData>
  <pageMargins left="0.7" right="0.7" top="0.75" bottom="0.75" header="0.3" footer="0.3"/>
  <pageSetup paperSize="9"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1D55EA-7323-471B-9AAB-1D5391682A58}">
  <sheetPr>
    <pageSetUpPr fitToPage="1"/>
  </sheetPr>
  <dimension ref="A1:W71"/>
  <sheetViews>
    <sheetView zoomScaleNormal="100" workbookViewId="0"/>
  </sheetViews>
  <sheetFormatPr baseColWidth="10" defaultRowHeight="12.75" x14ac:dyDescent="0.2"/>
  <cols>
    <col min="1" max="1" width="8.7109375" style="1" customWidth="1"/>
    <col min="2" max="2" width="33.85546875" style="1" customWidth="1"/>
    <col min="3" max="15" width="12.28515625" style="1" customWidth="1"/>
    <col min="16" max="16" width="12.28515625" style="1" hidden="1" customWidth="1"/>
    <col min="17" max="17" width="0.140625" style="1" customWidth="1"/>
    <col min="18" max="18" width="0.140625" style="1" hidden="1" customWidth="1"/>
    <col min="19" max="19" width="1.28515625" style="1" hidden="1" customWidth="1"/>
    <col min="20" max="20" width="0.140625" style="1" hidden="1" customWidth="1"/>
    <col min="21" max="98" width="12.28515625" style="1" customWidth="1"/>
    <col min="99" max="16384" width="11.42578125" style="1"/>
  </cols>
  <sheetData>
    <row r="1" spans="2:10" ht="15" x14ac:dyDescent="0.2">
      <c r="C1" s="23"/>
      <c r="D1" s="23"/>
    </row>
    <row r="2" spans="2:10" ht="40.5" customHeight="1" x14ac:dyDescent="0.2">
      <c r="B2" s="21"/>
      <c r="C2" s="25"/>
      <c r="D2" s="23"/>
    </row>
    <row r="3" spans="2:10" s="22" customFormat="1" ht="28.5" customHeight="1" x14ac:dyDescent="0.2">
      <c r="B3" s="39"/>
      <c r="C3" s="36"/>
    </row>
    <row r="5" spans="2:10" ht="39" customHeight="1" x14ac:dyDescent="0.2">
      <c r="C5" s="27" t="s">
        <v>168</v>
      </c>
      <c r="D5" s="27" t="s">
        <v>172</v>
      </c>
      <c r="E5" s="27" t="s">
        <v>173</v>
      </c>
      <c r="F5" s="47" t="s">
        <v>178</v>
      </c>
      <c r="G5" s="27" t="s">
        <v>179</v>
      </c>
      <c r="H5" s="27" t="s">
        <v>183</v>
      </c>
      <c r="I5" s="27" t="s">
        <v>186</v>
      </c>
      <c r="J5" s="27" t="s">
        <v>189</v>
      </c>
    </row>
    <row r="6" spans="2:10" ht="17.100000000000001" customHeight="1" thickBot="1" x14ac:dyDescent="0.25">
      <c r="B6" s="28" t="s">
        <v>30</v>
      </c>
      <c r="C6" s="61">
        <v>122</v>
      </c>
      <c r="D6" s="61">
        <v>132</v>
      </c>
      <c r="E6" s="61">
        <v>115</v>
      </c>
      <c r="F6" s="61">
        <v>80</v>
      </c>
      <c r="G6" s="61">
        <v>81</v>
      </c>
      <c r="H6" s="61">
        <v>86</v>
      </c>
      <c r="I6" s="70">
        <v>97</v>
      </c>
      <c r="J6" s="70">
        <v>76</v>
      </c>
    </row>
    <row r="7" spans="2:10" ht="17.100000000000001" customHeight="1" thickBot="1" x14ac:dyDescent="0.25">
      <c r="B7" s="28" t="s">
        <v>31</v>
      </c>
      <c r="C7" s="61">
        <v>31</v>
      </c>
      <c r="D7" s="61">
        <v>44</v>
      </c>
      <c r="E7" s="61">
        <v>16</v>
      </c>
      <c r="F7" s="61">
        <v>40</v>
      </c>
      <c r="G7" s="61">
        <v>8</v>
      </c>
      <c r="H7" s="61">
        <v>5</v>
      </c>
      <c r="I7" s="61">
        <v>2</v>
      </c>
      <c r="J7" s="61">
        <v>5</v>
      </c>
    </row>
    <row r="8" spans="2:10" ht="17.100000000000001" customHeight="1" thickBot="1" x14ac:dyDescent="0.25">
      <c r="B8" s="28" t="s">
        <v>98</v>
      </c>
      <c r="C8" s="61">
        <v>14</v>
      </c>
      <c r="D8" s="61">
        <v>26</v>
      </c>
      <c r="E8" s="61">
        <v>35</v>
      </c>
      <c r="F8" s="61">
        <v>43</v>
      </c>
      <c r="G8" s="61">
        <v>48</v>
      </c>
      <c r="H8" s="61">
        <v>23</v>
      </c>
      <c r="I8" s="61">
        <v>24</v>
      </c>
      <c r="J8" s="61">
        <v>42</v>
      </c>
    </row>
    <row r="9" spans="2:10" ht="17.100000000000001" customHeight="1" thickBot="1" x14ac:dyDescent="0.25">
      <c r="B9" s="28" t="s">
        <v>26</v>
      </c>
      <c r="C9" s="61">
        <v>37</v>
      </c>
      <c r="D9" s="61">
        <v>32</v>
      </c>
      <c r="E9" s="61">
        <v>29</v>
      </c>
      <c r="F9" s="61">
        <v>51</v>
      </c>
      <c r="G9" s="61">
        <v>15</v>
      </c>
      <c r="H9" s="61">
        <v>19</v>
      </c>
      <c r="I9" s="61">
        <v>4</v>
      </c>
      <c r="J9" s="61">
        <v>0</v>
      </c>
    </row>
    <row r="10" spans="2:10" ht="17.100000000000001" customHeight="1" thickBot="1" x14ac:dyDescent="0.25">
      <c r="B10" s="28" t="s">
        <v>8</v>
      </c>
      <c r="C10" s="61">
        <v>23</v>
      </c>
      <c r="D10" s="61">
        <v>26</v>
      </c>
      <c r="E10" s="61">
        <v>20</v>
      </c>
      <c r="F10" s="61">
        <v>8</v>
      </c>
      <c r="G10" s="61">
        <v>8</v>
      </c>
      <c r="H10" s="61">
        <v>16</v>
      </c>
      <c r="I10" s="61">
        <v>3</v>
      </c>
      <c r="J10" s="61">
        <v>20</v>
      </c>
    </row>
    <row r="11" spans="2:10" ht="17.100000000000001" customHeight="1" thickBot="1" x14ac:dyDescent="0.25">
      <c r="B11" s="28" t="s">
        <v>9</v>
      </c>
      <c r="C11" s="61">
        <v>3</v>
      </c>
      <c r="D11" s="61">
        <v>8</v>
      </c>
      <c r="E11" s="61">
        <v>8</v>
      </c>
      <c r="F11" s="61">
        <v>5</v>
      </c>
      <c r="G11" s="61">
        <v>0</v>
      </c>
      <c r="H11" s="61">
        <v>0</v>
      </c>
      <c r="I11" s="61">
        <v>2</v>
      </c>
      <c r="J11" s="61">
        <v>4</v>
      </c>
    </row>
    <row r="12" spans="2:10" ht="17.100000000000001" customHeight="1" thickBot="1" x14ac:dyDescent="0.25">
      <c r="B12" s="28" t="s">
        <v>32</v>
      </c>
      <c r="C12" s="61">
        <v>29</v>
      </c>
      <c r="D12" s="61">
        <v>54</v>
      </c>
      <c r="E12" s="61">
        <v>46</v>
      </c>
      <c r="F12" s="61">
        <v>88</v>
      </c>
      <c r="G12" s="70">
        <v>10</v>
      </c>
      <c r="H12" s="70">
        <v>9</v>
      </c>
      <c r="I12" s="70">
        <v>3</v>
      </c>
      <c r="J12" s="70">
        <v>12</v>
      </c>
    </row>
    <row r="13" spans="2:10" ht="17.100000000000001" customHeight="1" thickBot="1" x14ac:dyDescent="0.25">
      <c r="B13" s="28" t="s">
        <v>28</v>
      </c>
      <c r="C13" s="61">
        <v>32</v>
      </c>
      <c r="D13" s="61">
        <v>41</v>
      </c>
      <c r="E13" s="61">
        <v>56</v>
      </c>
      <c r="F13" s="61">
        <v>24</v>
      </c>
      <c r="G13" s="61">
        <v>7</v>
      </c>
      <c r="H13" s="61">
        <v>42</v>
      </c>
      <c r="I13" s="61">
        <v>35</v>
      </c>
      <c r="J13" s="61">
        <v>27</v>
      </c>
    </row>
    <row r="14" spans="2:10" ht="17.100000000000001" customHeight="1" thickBot="1" x14ac:dyDescent="0.25">
      <c r="B14" s="28" t="s">
        <v>18</v>
      </c>
      <c r="C14" s="61">
        <v>490</v>
      </c>
      <c r="D14" s="61">
        <v>653</v>
      </c>
      <c r="E14" s="61">
        <v>786</v>
      </c>
      <c r="F14" s="61">
        <v>593</v>
      </c>
      <c r="G14" s="61">
        <v>527</v>
      </c>
      <c r="H14" s="61">
        <v>703</v>
      </c>
      <c r="I14" s="61">
        <v>315</v>
      </c>
      <c r="J14" s="61">
        <v>580</v>
      </c>
    </row>
    <row r="15" spans="2:10" ht="17.100000000000001" customHeight="1" thickBot="1" x14ac:dyDescent="0.25">
      <c r="B15" s="28" t="s">
        <v>27</v>
      </c>
      <c r="C15" s="61">
        <v>82</v>
      </c>
      <c r="D15" s="61">
        <v>81</v>
      </c>
      <c r="E15" s="61">
        <v>117</v>
      </c>
      <c r="F15" s="61">
        <v>52</v>
      </c>
      <c r="G15" s="61">
        <v>82</v>
      </c>
      <c r="H15" s="61">
        <v>72</v>
      </c>
      <c r="I15" s="61">
        <v>58</v>
      </c>
      <c r="J15" s="61">
        <v>81</v>
      </c>
    </row>
    <row r="16" spans="2:10" ht="17.100000000000001" customHeight="1" thickBot="1" x14ac:dyDescent="0.25">
      <c r="B16" s="28" t="s">
        <v>15</v>
      </c>
      <c r="C16" s="61">
        <v>5</v>
      </c>
      <c r="D16" s="61">
        <v>8</v>
      </c>
      <c r="E16" s="61">
        <v>17</v>
      </c>
      <c r="F16" s="61">
        <v>28</v>
      </c>
      <c r="G16" s="61">
        <v>12</v>
      </c>
      <c r="H16" s="61">
        <v>25</v>
      </c>
      <c r="I16" s="61">
        <v>19</v>
      </c>
      <c r="J16" s="61">
        <v>16</v>
      </c>
    </row>
    <row r="17" spans="2:10" ht="17.100000000000001" customHeight="1" thickBot="1" x14ac:dyDescent="0.25">
      <c r="B17" s="28" t="s">
        <v>10</v>
      </c>
      <c r="C17" s="61">
        <v>48</v>
      </c>
      <c r="D17" s="61">
        <v>66</v>
      </c>
      <c r="E17" s="61">
        <v>39</v>
      </c>
      <c r="F17" s="61">
        <v>26</v>
      </c>
      <c r="G17" s="61">
        <v>39</v>
      </c>
      <c r="H17" s="61">
        <v>25</v>
      </c>
      <c r="I17" s="61">
        <v>15</v>
      </c>
      <c r="J17" s="61">
        <v>46</v>
      </c>
    </row>
    <row r="18" spans="2:10" ht="17.100000000000001" customHeight="1" thickBot="1" x14ac:dyDescent="0.25">
      <c r="B18" s="28" t="s">
        <v>99</v>
      </c>
      <c r="C18" s="61">
        <v>104</v>
      </c>
      <c r="D18" s="61">
        <v>114</v>
      </c>
      <c r="E18" s="61">
        <v>146</v>
      </c>
      <c r="F18" s="61">
        <v>120</v>
      </c>
      <c r="G18" s="61">
        <v>60</v>
      </c>
      <c r="H18" s="61">
        <v>102</v>
      </c>
      <c r="I18" s="61">
        <v>47</v>
      </c>
      <c r="J18" s="61">
        <v>54</v>
      </c>
    </row>
    <row r="19" spans="2:10" ht="17.100000000000001" customHeight="1" thickBot="1" x14ac:dyDescent="0.25">
      <c r="B19" s="28" t="s">
        <v>100</v>
      </c>
      <c r="C19" s="61">
        <v>7</v>
      </c>
      <c r="D19" s="61">
        <v>21</v>
      </c>
      <c r="E19" s="61">
        <v>40</v>
      </c>
      <c r="F19" s="61">
        <v>17</v>
      </c>
      <c r="G19" s="61">
        <v>10</v>
      </c>
      <c r="H19" s="61">
        <v>18</v>
      </c>
      <c r="I19" s="61">
        <v>4</v>
      </c>
      <c r="J19" s="61">
        <v>12</v>
      </c>
    </row>
    <row r="20" spans="2:10" ht="17.100000000000001" customHeight="1" thickBot="1" x14ac:dyDescent="0.25">
      <c r="B20" s="28" t="s">
        <v>101</v>
      </c>
      <c r="C20" s="61">
        <v>15</v>
      </c>
      <c r="D20" s="61">
        <v>13</v>
      </c>
      <c r="E20" s="61">
        <v>17</v>
      </c>
      <c r="F20" s="61">
        <v>5</v>
      </c>
      <c r="G20" s="61">
        <v>11</v>
      </c>
      <c r="H20" s="61">
        <v>11</v>
      </c>
      <c r="I20" s="61">
        <v>9</v>
      </c>
      <c r="J20" s="61">
        <v>21</v>
      </c>
    </row>
    <row r="21" spans="2:10" ht="17.100000000000001" customHeight="1" thickBot="1" x14ac:dyDescent="0.25">
      <c r="B21" s="28" t="s">
        <v>29</v>
      </c>
      <c r="C21" s="61">
        <v>29</v>
      </c>
      <c r="D21" s="61">
        <v>32</v>
      </c>
      <c r="E21" s="61">
        <v>39</v>
      </c>
      <c r="F21" s="61">
        <v>8</v>
      </c>
      <c r="G21" s="61">
        <v>1</v>
      </c>
      <c r="H21" s="61">
        <v>9</v>
      </c>
      <c r="I21" s="61">
        <v>4</v>
      </c>
      <c r="J21" s="61">
        <v>0</v>
      </c>
    </row>
    <row r="22" spans="2:10" ht="17.100000000000001" customHeight="1" thickBot="1" x14ac:dyDescent="0.25">
      <c r="B22" s="28" t="s">
        <v>11</v>
      </c>
      <c r="C22" s="61">
        <v>9</v>
      </c>
      <c r="D22" s="61">
        <v>10</v>
      </c>
      <c r="E22" s="61">
        <v>4</v>
      </c>
      <c r="F22" s="61">
        <v>0</v>
      </c>
      <c r="G22" s="61">
        <v>0</v>
      </c>
      <c r="H22" s="61">
        <v>0</v>
      </c>
      <c r="I22" s="61">
        <v>1</v>
      </c>
      <c r="J22" s="61">
        <v>6</v>
      </c>
    </row>
    <row r="23" spans="2:10" ht="17.100000000000001" customHeight="1" thickBot="1" x14ac:dyDescent="0.25">
      <c r="B23" s="49" t="s">
        <v>16</v>
      </c>
      <c r="C23" s="48">
        <f t="shared" ref="C23:H23" si="0">SUM(C6:C22)</f>
        <v>1080</v>
      </c>
      <c r="D23" s="48">
        <f t="shared" si="0"/>
        <v>1361</v>
      </c>
      <c r="E23" s="48">
        <f t="shared" si="0"/>
        <v>1530</v>
      </c>
      <c r="F23" s="48">
        <f t="shared" si="0"/>
        <v>1188</v>
      </c>
      <c r="G23" s="48">
        <f t="shared" si="0"/>
        <v>919</v>
      </c>
      <c r="H23" s="48">
        <f t="shared" si="0"/>
        <v>1165</v>
      </c>
      <c r="I23" s="48">
        <f>SUM(I6:I22)</f>
        <v>642</v>
      </c>
      <c r="J23" s="48">
        <f>SUM(J6:J22)</f>
        <v>1002</v>
      </c>
    </row>
    <row r="24" spans="2:10" ht="30" customHeight="1" x14ac:dyDescent="0.2"/>
    <row r="25" spans="2:10" ht="36.75" customHeight="1" x14ac:dyDescent="0.2">
      <c r="B25" s="50"/>
      <c r="C25" s="50"/>
      <c r="D25" s="50"/>
      <c r="E25" s="50"/>
    </row>
    <row r="27" spans="2:10" ht="39" customHeight="1" x14ac:dyDescent="0.2">
      <c r="C27" s="27" t="s">
        <v>180</v>
      </c>
      <c r="D27" s="27" t="s">
        <v>184</v>
      </c>
      <c r="E27" s="27" t="s">
        <v>187</v>
      </c>
      <c r="F27" s="27" t="s">
        <v>190</v>
      </c>
    </row>
    <row r="28" spans="2:10" ht="17.100000000000001" customHeight="1" thickBot="1" x14ac:dyDescent="0.25">
      <c r="B28" s="28" t="s">
        <v>30</v>
      </c>
      <c r="C28" s="30">
        <f t="shared" ref="C28:F45" si="1">+IF(C6&gt;0,(G6-C6)/C6,"-")</f>
        <v>-0.33606557377049179</v>
      </c>
      <c r="D28" s="30">
        <f t="shared" si="1"/>
        <v>-0.34848484848484851</v>
      </c>
      <c r="E28" s="30">
        <f t="shared" si="1"/>
        <v>-0.15652173913043479</v>
      </c>
      <c r="F28" s="30">
        <f t="shared" si="1"/>
        <v>-0.05</v>
      </c>
    </row>
    <row r="29" spans="2:10" ht="17.100000000000001" customHeight="1" thickBot="1" x14ac:dyDescent="0.25">
      <c r="B29" s="28" t="s">
        <v>31</v>
      </c>
      <c r="C29" s="30">
        <f t="shared" si="1"/>
        <v>-0.74193548387096775</v>
      </c>
      <c r="D29" s="30">
        <f t="shared" si="1"/>
        <v>-0.88636363636363635</v>
      </c>
      <c r="E29" s="30">
        <f t="shared" si="1"/>
        <v>-0.875</v>
      </c>
      <c r="F29" s="30">
        <f t="shared" si="1"/>
        <v>-0.875</v>
      </c>
    </row>
    <row r="30" spans="2:10" ht="17.100000000000001" customHeight="1" thickBot="1" x14ac:dyDescent="0.25">
      <c r="B30" s="28" t="s">
        <v>98</v>
      </c>
      <c r="C30" s="30">
        <f t="shared" si="1"/>
        <v>2.4285714285714284</v>
      </c>
      <c r="D30" s="30">
        <f t="shared" si="1"/>
        <v>-0.11538461538461539</v>
      </c>
      <c r="E30" s="30">
        <f t="shared" si="1"/>
        <v>-0.31428571428571428</v>
      </c>
      <c r="F30" s="30">
        <f t="shared" si="1"/>
        <v>-2.3255813953488372E-2</v>
      </c>
    </row>
    <row r="31" spans="2:10" ht="17.100000000000001" customHeight="1" thickBot="1" x14ac:dyDescent="0.25">
      <c r="B31" s="28" t="s">
        <v>26</v>
      </c>
      <c r="C31" s="30">
        <f t="shared" si="1"/>
        <v>-0.59459459459459463</v>
      </c>
      <c r="D31" s="30">
        <f t="shared" si="1"/>
        <v>-0.40625</v>
      </c>
      <c r="E31" s="30">
        <f t="shared" si="1"/>
        <v>-0.86206896551724133</v>
      </c>
      <c r="F31" s="30">
        <f t="shared" si="1"/>
        <v>-1</v>
      </c>
    </row>
    <row r="32" spans="2:10" ht="17.100000000000001" customHeight="1" thickBot="1" x14ac:dyDescent="0.25">
      <c r="B32" s="28" t="s">
        <v>8</v>
      </c>
      <c r="C32" s="30">
        <f t="shared" si="1"/>
        <v>-0.65217391304347827</v>
      </c>
      <c r="D32" s="30">
        <f t="shared" si="1"/>
        <v>-0.38461538461538464</v>
      </c>
      <c r="E32" s="30">
        <f t="shared" si="1"/>
        <v>-0.85</v>
      </c>
      <c r="F32" s="30">
        <f t="shared" si="1"/>
        <v>1.5</v>
      </c>
    </row>
    <row r="33" spans="1:23" ht="17.100000000000001" customHeight="1" thickBot="1" x14ac:dyDescent="0.25">
      <c r="B33" s="28" t="s">
        <v>9</v>
      </c>
      <c r="C33" s="30">
        <f t="shared" si="1"/>
        <v>-1</v>
      </c>
      <c r="D33" s="30">
        <f t="shared" si="1"/>
        <v>-1</v>
      </c>
      <c r="E33" s="30">
        <f t="shared" si="1"/>
        <v>-0.75</v>
      </c>
      <c r="F33" s="30">
        <f t="shared" si="1"/>
        <v>-0.2</v>
      </c>
    </row>
    <row r="34" spans="1:23" ht="17.100000000000001" customHeight="1" thickBot="1" x14ac:dyDescent="0.25">
      <c r="B34" s="28" t="s">
        <v>32</v>
      </c>
      <c r="C34" s="30">
        <f t="shared" si="1"/>
        <v>-0.65517241379310343</v>
      </c>
      <c r="D34" s="30">
        <f t="shared" si="1"/>
        <v>-0.83333333333333337</v>
      </c>
      <c r="E34" s="30">
        <f t="shared" si="1"/>
        <v>-0.93478260869565222</v>
      </c>
      <c r="F34" s="30">
        <f t="shared" si="1"/>
        <v>-0.86363636363636365</v>
      </c>
    </row>
    <row r="35" spans="1:23" ht="17.100000000000001" customHeight="1" thickBot="1" x14ac:dyDescent="0.25">
      <c r="B35" s="28" t="s">
        <v>28</v>
      </c>
      <c r="C35" s="30">
        <f t="shared" si="1"/>
        <v>-0.78125</v>
      </c>
      <c r="D35" s="30">
        <f t="shared" si="1"/>
        <v>2.4390243902439025E-2</v>
      </c>
      <c r="E35" s="30">
        <f t="shared" si="1"/>
        <v>-0.375</v>
      </c>
      <c r="F35" s="30">
        <f t="shared" si="1"/>
        <v>0.125</v>
      </c>
    </row>
    <row r="36" spans="1:23" ht="17.100000000000001" customHeight="1" thickBot="1" x14ac:dyDescent="0.25">
      <c r="B36" s="28" t="s">
        <v>18</v>
      </c>
      <c r="C36" s="30">
        <f t="shared" si="1"/>
        <v>7.5510204081632656E-2</v>
      </c>
      <c r="D36" s="30">
        <f t="shared" si="1"/>
        <v>7.6569678407350683E-2</v>
      </c>
      <c r="E36" s="30">
        <f t="shared" si="1"/>
        <v>-0.5992366412213741</v>
      </c>
      <c r="F36" s="30">
        <f t="shared" si="1"/>
        <v>-2.1922428330522766E-2</v>
      </c>
    </row>
    <row r="37" spans="1:23" ht="17.100000000000001" customHeight="1" thickBot="1" x14ac:dyDescent="0.25">
      <c r="B37" s="28" t="s">
        <v>27</v>
      </c>
      <c r="C37" s="30">
        <f t="shared" si="1"/>
        <v>0</v>
      </c>
      <c r="D37" s="30">
        <f t="shared" si="1"/>
        <v>-0.1111111111111111</v>
      </c>
      <c r="E37" s="30">
        <f t="shared" si="1"/>
        <v>-0.50427350427350426</v>
      </c>
      <c r="F37" s="30">
        <f t="shared" si="1"/>
        <v>0.55769230769230771</v>
      </c>
    </row>
    <row r="38" spans="1:23" ht="17.100000000000001" customHeight="1" thickBot="1" x14ac:dyDescent="0.25">
      <c r="B38" s="28" t="s">
        <v>15</v>
      </c>
      <c r="C38" s="30">
        <f t="shared" si="1"/>
        <v>1.4</v>
      </c>
      <c r="D38" s="30">
        <f t="shared" si="1"/>
        <v>2.125</v>
      </c>
      <c r="E38" s="30">
        <f t="shared" si="1"/>
        <v>0.11764705882352941</v>
      </c>
      <c r="F38" s="30">
        <f t="shared" si="1"/>
        <v>-0.42857142857142855</v>
      </c>
    </row>
    <row r="39" spans="1:23" ht="17.100000000000001" customHeight="1" thickBot="1" x14ac:dyDescent="0.25">
      <c r="B39" s="28" t="s">
        <v>10</v>
      </c>
      <c r="C39" s="30">
        <f t="shared" si="1"/>
        <v>-0.1875</v>
      </c>
      <c r="D39" s="30">
        <f t="shared" si="1"/>
        <v>-0.62121212121212122</v>
      </c>
      <c r="E39" s="30">
        <f t="shared" si="1"/>
        <v>-0.61538461538461542</v>
      </c>
      <c r="F39" s="30">
        <f t="shared" si="1"/>
        <v>0.76923076923076927</v>
      </c>
    </row>
    <row r="40" spans="1:23" ht="17.100000000000001" customHeight="1" thickBot="1" x14ac:dyDescent="0.25">
      <c r="B40" s="28" t="s">
        <v>99</v>
      </c>
      <c r="C40" s="30">
        <f t="shared" si="1"/>
        <v>-0.42307692307692307</v>
      </c>
      <c r="D40" s="30">
        <f t="shared" si="1"/>
        <v>-0.10526315789473684</v>
      </c>
      <c r="E40" s="30">
        <f t="shared" si="1"/>
        <v>-0.67808219178082196</v>
      </c>
      <c r="F40" s="30">
        <f t="shared" si="1"/>
        <v>-0.55000000000000004</v>
      </c>
    </row>
    <row r="41" spans="1:23" ht="17.100000000000001" customHeight="1" thickBot="1" x14ac:dyDescent="0.25">
      <c r="B41" s="28" t="s">
        <v>100</v>
      </c>
      <c r="C41" s="30">
        <f t="shared" si="1"/>
        <v>0.42857142857142855</v>
      </c>
      <c r="D41" s="30">
        <f t="shared" si="1"/>
        <v>-0.14285714285714285</v>
      </c>
      <c r="E41" s="30">
        <f t="shared" si="1"/>
        <v>-0.9</v>
      </c>
      <c r="F41" s="30">
        <f t="shared" si="1"/>
        <v>-0.29411764705882354</v>
      </c>
    </row>
    <row r="42" spans="1:23" ht="17.100000000000001" customHeight="1" thickBot="1" x14ac:dyDescent="0.25">
      <c r="B42" s="28" t="s">
        <v>101</v>
      </c>
      <c r="C42" s="30">
        <f t="shared" si="1"/>
        <v>-0.26666666666666666</v>
      </c>
      <c r="D42" s="30">
        <f t="shared" si="1"/>
        <v>-0.15384615384615385</v>
      </c>
      <c r="E42" s="30">
        <f t="shared" si="1"/>
        <v>-0.47058823529411764</v>
      </c>
      <c r="F42" s="30">
        <f t="shared" si="1"/>
        <v>3.2</v>
      </c>
    </row>
    <row r="43" spans="1:23" ht="17.100000000000001" customHeight="1" thickBot="1" x14ac:dyDescent="0.25">
      <c r="B43" s="28" t="s">
        <v>29</v>
      </c>
      <c r="C43" s="30">
        <f t="shared" si="1"/>
        <v>-0.96551724137931039</v>
      </c>
      <c r="D43" s="30">
        <f t="shared" si="1"/>
        <v>-0.71875</v>
      </c>
      <c r="E43" s="30">
        <f t="shared" si="1"/>
        <v>-0.89743589743589747</v>
      </c>
      <c r="F43" s="30">
        <f t="shared" si="1"/>
        <v>-1</v>
      </c>
    </row>
    <row r="44" spans="1:23" ht="17.100000000000001" customHeight="1" thickBot="1" x14ac:dyDescent="0.25">
      <c r="B44" s="28" t="s">
        <v>11</v>
      </c>
      <c r="C44" s="30">
        <f t="shared" si="1"/>
        <v>-1</v>
      </c>
      <c r="D44" s="30">
        <f t="shared" si="1"/>
        <v>-1</v>
      </c>
      <c r="E44" s="30">
        <f t="shared" si="1"/>
        <v>-0.75</v>
      </c>
      <c r="F44" s="30" t="str">
        <f t="shared" si="1"/>
        <v>-</v>
      </c>
    </row>
    <row r="45" spans="1:23" ht="17.100000000000001" customHeight="1" thickBot="1" x14ac:dyDescent="0.25">
      <c r="B45" s="49" t="s">
        <v>16</v>
      </c>
      <c r="C45" s="51">
        <f t="shared" si="1"/>
        <v>-0.14907407407407408</v>
      </c>
      <c r="D45" s="51">
        <f t="shared" si="1"/>
        <v>-0.14401175606171931</v>
      </c>
      <c r="E45" s="51">
        <f t="shared" si="1"/>
        <v>-0.58039215686274515</v>
      </c>
      <c r="F45" s="51">
        <f t="shared" si="1"/>
        <v>-0.15656565656565657</v>
      </c>
    </row>
    <row r="48" spans="1:23" x14ac:dyDescent="0.2">
      <c r="A48" s="20"/>
      <c r="B48" s="20"/>
      <c r="C48" s="20"/>
      <c r="D48" s="20"/>
      <c r="E48" s="20"/>
      <c r="F48" s="20"/>
      <c r="G48" s="20"/>
      <c r="H48" s="20"/>
      <c r="I48" s="20"/>
      <c r="J48" s="20"/>
      <c r="K48" s="20"/>
      <c r="L48" s="20"/>
      <c r="M48" s="20"/>
      <c r="N48" s="20"/>
      <c r="O48" s="20"/>
      <c r="P48" s="20"/>
      <c r="Q48" s="20"/>
      <c r="R48" s="20"/>
      <c r="S48" s="20"/>
      <c r="T48" s="20"/>
      <c r="U48" s="20"/>
      <c r="V48" s="20"/>
      <c r="W48" s="20"/>
    </row>
    <row r="49" spans="1:23" x14ac:dyDescent="0.2">
      <c r="A49" s="20"/>
      <c r="B49" s="20"/>
      <c r="C49" s="20"/>
      <c r="D49" s="20"/>
      <c r="E49" s="20"/>
      <c r="F49" s="20"/>
      <c r="G49" s="20"/>
      <c r="H49" s="20"/>
      <c r="I49" s="20"/>
      <c r="J49" s="20"/>
      <c r="K49" s="20"/>
      <c r="L49" s="20"/>
      <c r="M49" s="20"/>
      <c r="N49" s="20"/>
      <c r="O49" s="20"/>
      <c r="P49" s="20"/>
      <c r="Q49" s="20"/>
      <c r="R49" s="20"/>
      <c r="S49" s="20"/>
      <c r="T49" s="20"/>
      <c r="U49" s="20"/>
      <c r="V49" s="20"/>
      <c r="W49" s="20"/>
    </row>
    <row r="50" spans="1:23" x14ac:dyDescent="0.2">
      <c r="A50" s="20"/>
      <c r="B50" s="20"/>
      <c r="C50" s="20"/>
      <c r="D50" s="20"/>
      <c r="E50" s="20"/>
      <c r="F50" s="20"/>
      <c r="G50" s="20"/>
      <c r="H50" s="20"/>
      <c r="I50" s="20"/>
      <c r="J50" s="20"/>
      <c r="K50" s="20"/>
      <c r="L50" s="20"/>
      <c r="M50" s="20"/>
      <c r="N50" s="20"/>
      <c r="O50" s="20"/>
      <c r="P50" s="20"/>
      <c r="Q50" s="20"/>
      <c r="R50" s="20"/>
      <c r="S50" s="20"/>
      <c r="T50" s="20"/>
      <c r="U50" s="20"/>
      <c r="V50" s="20"/>
      <c r="W50" s="20"/>
    </row>
    <row r="51" spans="1:23" ht="39" customHeight="1" x14ac:dyDescent="0.2">
      <c r="A51" s="20"/>
      <c r="B51" s="20"/>
      <c r="C51" s="26" t="s">
        <v>168</v>
      </c>
      <c r="D51" s="26" t="s">
        <v>172</v>
      </c>
      <c r="E51" s="26" t="s">
        <v>173</v>
      </c>
      <c r="F51" s="47" t="s">
        <v>178</v>
      </c>
      <c r="G51" s="26" t="s">
        <v>179</v>
      </c>
      <c r="H51" s="26" t="s">
        <v>183</v>
      </c>
      <c r="I51" s="26" t="s">
        <v>186</v>
      </c>
      <c r="J51" s="26" t="s">
        <v>189</v>
      </c>
      <c r="K51" s="20"/>
      <c r="L51" s="20"/>
      <c r="M51" s="20"/>
      <c r="N51" s="20"/>
      <c r="O51" s="20"/>
      <c r="P51" s="20">
        <v>2022</v>
      </c>
      <c r="Q51" s="20">
        <v>2023</v>
      </c>
      <c r="R51" s="20"/>
      <c r="S51" s="20"/>
      <c r="T51" s="20"/>
    </row>
    <row r="52" spans="1:23" ht="15" thickBot="1" x14ac:dyDescent="0.25">
      <c r="A52" s="20"/>
      <c r="B52" s="28" t="s">
        <v>30</v>
      </c>
      <c r="C52" s="64">
        <v>1.4084702166273373</v>
      </c>
      <c r="D52" s="64">
        <v>1.5239185950394141</v>
      </c>
      <c r="E52" s="64">
        <v>1.3276563517388835</v>
      </c>
      <c r="F52" s="64">
        <v>0.92358702729661457</v>
      </c>
      <c r="G52" s="64">
        <f t="shared" ref="G52:J69" si="2">+G6/$Q52*100000</f>
        <v>0.9262288455335016</v>
      </c>
      <c r="H52" s="64">
        <f t="shared" si="2"/>
        <v>0.98340346562816217</v>
      </c>
      <c r="I52" s="64">
        <f t="shared" si="2"/>
        <v>1.1091876298364154</v>
      </c>
      <c r="J52" s="64">
        <f t="shared" si="2"/>
        <v>0.86905422543884092</v>
      </c>
      <c r="K52" s="20"/>
      <c r="L52" s="20"/>
      <c r="M52" s="20"/>
      <c r="N52" s="20"/>
      <c r="O52" s="20"/>
      <c r="P52" s="20">
        <v>8668474</v>
      </c>
      <c r="Q52" s="20">
        <v>8745139</v>
      </c>
      <c r="R52" s="20"/>
      <c r="S52" s="20"/>
      <c r="T52" s="20"/>
    </row>
    <row r="53" spans="1:23" ht="15" thickBot="1" x14ac:dyDescent="0.25">
      <c r="A53" s="20"/>
      <c r="B53" s="28" t="s">
        <v>31</v>
      </c>
      <c r="C53" s="64">
        <v>2.3390189098361027</v>
      </c>
      <c r="D53" s="64">
        <v>3.3198978075093066</v>
      </c>
      <c r="E53" s="64">
        <v>1.2072355663670207</v>
      </c>
      <c r="F53" s="64">
        <v>3.0180889159175521</v>
      </c>
      <c r="G53" s="64">
        <f t="shared" si="2"/>
        <v>0.59288771892379022</v>
      </c>
      <c r="H53" s="64">
        <f t="shared" ref="H53:J53" si="3">+H7/$Q53*100000</f>
        <v>0.37055482432736886</v>
      </c>
      <c r="I53" s="64">
        <f t="shared" si="3"/>
        <v>0.14822192973094755</v>
      </c>
      <c r="J53" s="64">
        <f t="shared" si="3"/>
        <v>0.37055482432736886</v>
      </c>
      <c r="K53" s="20"/>
      <c r="L53" s="20"/>
      <c r="M53" s="20"/>
      <c r="N53" s="20"/>
      <c r="O53" s="20"/>
      <c r="P53" s="20">
        <v>1326315</v>
      </c>
      <c r="Q53" s="20">
        <v>1349328</v>
      </c>
      <c r="R53" s="20"/>
      <c r="S53" s="20"/>
      <c r="T53" s="20"/>
    </row>
    <row r="54" spans="1:23" ht="15" thickBot="1" x14ac:dyDescent="0.25">
      <c r="A54" s="20"/>
      <c r="B54" s="28" t="s">
        <v>98</v>
      </c>
      <c r="C54" s="64">
        <v>1.3937296104824395</v>
      </c>
      <c r="D54" s="64">
        <v>2.5883549908959593</v>
      </c>
      <c r="E54" s="64">
        <v>3.484324026206099</v>
      </c>
      <c r="F54" s="64">
        <v>4.2807409464817781</v>
      </c>
      <c r="G54" s="64">
        <f t="shared" si="2"/>
        <v>4.7685040308760636</v>
      </c>
      <c r="H54" s="64">
        <f t="shared" ref="H54:J54" si="4">+H8/$Q54*100000</f>
        <v>2.2849081814614469</v>
      </c>
      <c r="I54" s="64">
        <f t="shared" si="4"/>
        <v>2.3842520154380318</v>
      </c>
      <c r="J54" s="64">
        <f t="shared" si="4"/>
        <v>4.1724410270165553</v>
      </c>
      <c r="K54" s="20"/>
      <c r="L54" s="20"/>
      <c r="M54" s="20"/>
      <c r="N54" s="20"/>
      <c r="O54" s="20"/>
      <c r="P54" s="20">
        <v>1004686</v>
      </c>
      <c r="Q54" s="20">
        <v>1006605</v>
      </c>
      <c r="R54" s="20"/>
      <c r="S54" s="20"/>
      <c r="T54" s="20"/>
    </row>
    <row r="55" spans="1:23" ht="15" thickBot="1" x14ac:dyDescent="0.25">
      <c r="A55" s="20"/>
      <c r="B55" s="28" t="s">
        <v>26</v>
      </c>
      <c r="C55" s="64">
        <v>3.1455791011125149</v>
      </c>
      <c r="D55" s="64">
        <v>2.7205008442054184</v>
      </c>
      <c r="E55" s="64">
        <v>2.4654538900611604</v>
      </c>
      <c r="F55" s="64">
        <v>4.3357982204523857</v>
      </c>
      <c r="G55" s="64">
        <f t="shared" si="2"/>
        <v>1.2430328011495566</v>
      </c>
      <c r="H55" s="64">
        <f t="shared" ref="H55:J55" si="5">+H9/$Q55*100000</f>
        <v>1.5745082147894385</v>
      </c>
      <c r="I55" s="64">
        <f t="shared" si="5"/>
        <v>0.33147541363988181</v>
      </c>
      <c r="J55" s="64">
        <f t="shared" si="5"/>
        <v>0</v>
      </c>
      <c r="K55" s="20"/>
      <c r="L55" s="20"/>
      <c r="M55" s="20"/>
      <c r="N55" s="20"/>
      <c r="O55" s="20"/>
      <c r="P55" s="20">
        <v>1176659</v>
      </c>
      <c r="Q55" s="20">
        <v>1206726</v>
      </c>
      <c r="R55" s="20"/>
      <c r="S55" s="20"/>
      <c r="T55" s="20"/>
    </row>
    <row r="56" spans="1:23" ht="15" thickBot="1" x14ac:dyDescent="0.25">
      <c r="A56" s="20"/>
      <c r="B56" s="28" t="s">
        <v>8</v>
      </c>
      <c r="C56" s="64">
        <v>1.0567852042719852</v>
      </c>
      <c r="D56" s="64">
        <v>1.1946267526552878</v>
      </c>
      <c r="E56" s="64">
        <v>0.91894365588868288</v>
      </c>
      <c r="F56" s="64">
        <v>0.36757746235547312</v>
      </c>
      <c r="G56" s="64">
        <f t="shared" si="2"/>
        <v>0.36151590850755388</v>
      </c>
      <c r="H56" s="64">
        <f t="shared" ref="H56:J56" si="6">+H10/$Q56*100000</f>
        <v>0.72303181701510777</v>
      </c>
      <c r="I56" s="64">
        <f t="shared" si="6"/>
        <v>0.13556846569033271</v>
      </c>
      <c r="J56" s="64">
        <f t="shared" si="6"/>
        <v>0.90378977126888471</v>
      </c>
      <c r="K56" s="20"/>
      <c r="L56" s="20"/>
      <c r="M56" s="20"/>
      <c r="N56" s="20"/>
      <c r="O56" s="20"/>
      <c r="P56" s="20">
        <v>2177701</v>
      </c>
      <c r="Q56" s="20">
        <v>2212904</v>
      </c>
      <c r="R56" s="20"/>
      <c r="S56" s="20"/>
      <c r="T56" s="20"/>
    </row>
    <row r="57" spans="1:23" ht="15" thickBot="1" x14ac:dyDescent="0.25">
      <c r="A57" s="20"/>
      <c r="B57" s="28" t="s">
        <v>9</v>
      </c>
      <c r="C57" s="64">
        <v>0.51262597783405273</v>
      </c>
      <c r="D57" s="64">
        <v>1.3670026075574739</v>
      </c>
      <c r="E57" s="64">
        <v>1.3670026075574739</v>
      </c>
      <c r="F57" s="64">
        <v>0.85437662972342121</v>
      </c>
      <c r="G57" s="64">
        <f t="shared" si="2"/>
        <v>0</v>
      </c>
      <c r="H57" s="64">
        <f t="shared" ref="H57:J57" si="7">+H11/$Q57*100000</f>
        <v>0</v>
      </c>
      <c r="I57" s="64">
        <f t="shared" si="7"/>
        <v>0.33983032271986596</v>
      </c>
      <c r="J57" s="64">
        <f t="shared" si="7"/>
        <v>0.67966064543973193</v>
      </c>
      <c r="K57" s="20"/>
      <c r="L57" s="20"/>
      <c r="M57" s="20"/>
      <c r="N57" s="20"/>
      <c r="O57" s="20"/>
      <c r="P57" s="20">
        <v>585402</v>
      </c>
      <c r="Q57" s="20">
        <v>588529</v>
      </c>
      <c r="R57" s="20"/>
      <c r="S57" s="20"/>
      <c r="T57" s="20"/>
    </row>
    <row r="58" spans="1:23" ht="15" thickBot="1" x14ac:dyDescent="0.25">
      <c r="A58" s="20"/>
      <c r="B58" s="28" t="s">
        <v>170</v>
      </c>
      <c r="C58" s="64">
        <v>1.2235956497377287</v>
      </c>
      <c r="D58" s="64">
        <v>2.2784194857185294</v>
      </c>
      <c r="E58" s="64">
        <v>1.940875858204673</v>
      </c>
      <c r="F58" s="64">
        <v>3.712979902652418</v>
      </c>
      <c r="G58" s="64">
        <f t="shared" si="2"/>
        <v>0.41971643118476293</v>
      </c>
      <c r="H58" s="64">
        <f t="shared" ref="H58:J58" si="8">+H12/$Q58*100000</f>
        <v>0.37774478806628664</v>
      </c>
      <c r="I58" s="64">
        <f t="shared" si="8"/>
        <v>0.12591492935542886</v>
      </c>
      <c r="J58" s="64">
        <f t="shared" si="8"/>
        <v>0.50365971742171545</v>
      </c>
      <c r="K58" s="20"/>
      <c r="L58" s="20"/>
      <c r="M58" s="20"/>
      <c r="N58" s="20"/>
      <c r="O58" s="20"/>
      <c r="P58" s="20">
        <v>2372640</v>
      </c>
      <c r="Q58" s="20">
        <v>2382561</v>
      </c>
      <c r="R58" s="20"/>
      <c r="S58" s="20"/>
      <c r="T58" s="20"/>
    </row>
    <row r="59" spans="1:23" ht="15" thickBot="1" x14ac:dyDescent="0.25">
      <c r="A59" s="20"/>
      <c r="B59" s="28" t="s">
        <v>28</v>
      </c>
      <c r="C59" s="64">
        <v>1.5593075310168194</v>
      </c>
      <c r="D59" s="64">
        <v>1.9978627741153001</v>
      </c>
      <c r="E59" s="64">
        <v>2.7287881792794342</v>
      </c>
      <c r="F59" s="64">
        <v>1.1694806482626146</v>
      </c>
      <c r="G59" s="64">
        <f t="shared" si="2"/>
        <v>0.33643736857915291</v>
      </c>
      <c r="H59" s="64">
        <f t="shared" ref="H59:J59" si="9">+H13/$Q59*100000</f>
        <v>2.0186242114749176</v>
      </c>
      <c r="I59" s="64">
        <f t="shared" si="9"/>
        <v>1.6821868428957645</v>
      </c>
      <c r="J59" s="64">
        <f t="shared" si="9"/>
        <v>1.2976869930910182</v>
      </c>
      <c r="K59" s="20"/>
      <c r="L59" s="20"/>
      <c r="M59" s="20"/>
      <c r="N59" s="20"/>
      <c r="O59" s="20"/>
      <c r="P59" s="20">
        <v>2053328</v>
      </c>
      <c r="Q59" s="20">
        <v>2080625</v>
      </c>
      <c r="R59" s="20"/>
      <c r="S59" s="20"/>
      <c r="T59" s="20"/>
    </row>
    <row r="60" spans="1:23" ht="15" thickBot="1" x14ac:dyDescent="0.25">
      <c r="A60" s="20"/>
      <c r="B60" s="28" t="s">
        <v>18</v>
      </c>
      <c r="C60" s="64">
        <v>6.2955285558751282</v>
      </c>
      <c r="D60" s="64">
        <v>8.389755402013181</v>
      </c>
      <c r="E60" s="64">
        <v>10.098541724322146</v>
      </c>
      <c r="F60" s="64">
        <v>7.6188743543550022</v>
      </c>
      <c r="G60" s="64">
        <f t="shared" si="2"/>
        <v>6.6716832998778584</v>
      </c>
      <c r="H60" s="64">
        <f t="shared" ref="H60:J60" si="10">+H14/$Q60*100000</f>
        <v>8.8997976467061388</v>
      </c>
      <c r="I60" s="64">
        <f t="shared" si="10"/>
        <v>3.9878182911983404</v>
      </c>
      <c r="J60" s="64">
        <f t="shared" si="10"/>
        <v>7.3426495520477379</v>
      </c>
      <c r="K60" s="20"/>
      <c r="L60" s="20"/>
      <c r="M60" s="20"/>
      <c r="N60" s="20"/>
      <c r="O60" s="20"/>
      <c r="P60" s="20">
        <v>7792611</v>
      </c>
      <c r="Q60" s="20">
        <v>7899056</v>
      </c>
      <c r="R60" s="20"/>
      <c r="S60" s="20"/>
      <c r="T60" s="20"/>
    </row>
    <row r="61" spans="1:23" ht="15" thickBot="1" x14ac:dyDescent="0.25">
      <c r="A61" s="20"/>
      <c r="B61" s="28" t="s">
        <v>171</v>
      </c>
      <c r="C61" s="64">
        <v>1.610736462103791</v>
      </c>
      <c r="D61" s="64">
        <v>1.5910933345171592</v>
      </c>
      <c r="E61" s="64">
        <v>2.2982459276358966</v>
      </c>
      <c r="F61" s="64">
        <v>1.0214426345048429</v>
      </c>
      <c r="G61" s="64">
        <f t="shared" si="2"/>
        <v>1.5714023175118033</v>
      </c>
      <c r="H61" s="64">
        <f t="shared" ref="H61:J61" si="11">+H15/$Q61*100000</f>
        <v>1.3797678885469491</v>
      </c>
      <c r="I61" s="64">
        <f t="shared" si="11"/>
        <v>1.1114796879961535</v>
      </c>
      <c r="J61" s="64">
        <f t="shared" si="11"/>
        <v>1.552238874615318</v>
      </c>
      <c r="K61" s="20"/>
      <c r="L61" s="20"/>
      <c r="M61" s="20"/>
      <c r="N61" s="20"/>
      <c r="O61" s="20"/>
      <c r="P61" s="20">
        <v>5097967</v>
      </c>
      <c r="Q61" s="20">
        <v>5218269</v>
      </c>
      <c r="R61" s="20"/>
      <c r="S61" s="20"/>
      <c r="T61" s="20"/>
    </row>
    <row r="62" spans="1:23" ht="15" thickBot="1" x14ac:dyDescent="0.25">
      <c r="A62" s="20"/>
      <c r="B62" s="28" t="s">
        <v>15</v>
      </c>
      <c r="C62" s="64">
        <v>0.47427305797039587</v>
      </c>
      <c r="D62" s="64">
        <v>0.75883689275263344</v>
      </c>
      <c r="E62" s="64">
        <v>1.612528397099346</v>
      </c>
      <c r="F62" s="64">
        <v>2.6559291246342167</v>
      </c>
      <c r="G62" s="64">
        <f t="shared" si="2"/>
        <v>1.1381905615547683</v>
      </c>
      <c r="H62" s="64">
        <f t="shared" ref="H62:J62" si="12">+H16/$Q62*100000</f>
        <v>2.3712303365724341</v>
      </c>
      <c r="I62" s="64">
        <f t="shared" si="12"/>
        <v>1.80213505579505</v>
      </c>
      <c r="J62" s="64">
        <f t="shared" si="12"/>
        <v>1.5175874154063578</v>
      </c>
      <c r="K62" s="20"/>
      <c r="L62" s="20"/>
      <c r="M62" s="20"/>
      <c r="N62" s="20"/>
      <c r="O62" s="20"/>
      <c r="P62" s="20">
        <v>1054776</v>
      </c>
      <c r="Q62" s="20">
        <v>1054305</v>
      </c>
      <c r="R62" s="20"/>
      <c r="S62" s="20"/>
      <c r="T62" s="20"/>
    </row>
    <row r="63" spans="1:23" ht="15" thickBot="1" x14ac:dyDescent="0.25">
      <c r="A63" s="20"/>
      <c r="B63" s="28" t="s">
        <v>10</v>
      </c>
      <c r="C63" s="64">
        <v>1.7849493074396685</v>
      </c>
      <c r="D63" s="64">
        <v>2.4543052977295443</v>
      </c>
      <c r="E63" s="64">
        <v>1.4502713122947308</v>
      </c>
      <c r="F63" s="64">
        <v>0.96684754152982044</v>
      </c>
      <c r="G63" s="64">
        <f t="shared" si="2"/>
        <v>1.4445963945837266</v>
      </c>
      <c r="H63" s="64">
        <f t="shared" ref="H63:J63" si="13">+H17/$Q63*100000</f>
        <v>0.92602332986136326</v>
      </c>
      <c r="I63" s="64">
        <f t="shared" si="13"/>
        <v>0.55561399791681798</v>
      </c>
      <c r="J63" s="64">
        <f t="shared" si="13"/>
        <v>1.7038829269449081</v>
      </c>
      <c r="K63" s="20"/>
      <c r="L63" s="20"/>
      <c r="M63" s="20"/>
      <c r="N63" s="20"/>
      <c r="O63" s="20"/>
      <c r="P63" s="20">
        <v>2690464</v>
      </c>
      <c r="Q63" s="20">
        <v>2699716</v>
      </c>
      <c r="R63" s="20"/>
      <c r="S63" s="20"/>
      <c r="T63" s="20"/>
    </row>
    <row r="64" spans="1:23" ht="15" thickBot="1" x14ac:dyDescent="0.25">
      <c r="A64" s="20"/>
      <c r="B64" s="28" t="s">
        <v>99</v>
      </c>
      <c r="C64" s="64">
        <v>1.5420072426894029</v>
      </c>
      <c r="D64" s="64">
        <v>1.6902771698710763</v>
      </c>
      <c r="E64" s="64">
        <v>2.1647409368524309</v>
      </c>
      <c r="F64" s="64">
        <v>1.7792391261800802</v>
      </c>
      <c r="G64" s="64">
        <f t="shared" si="2"/>
        <v>0.87604592583161578</v>
      </c>
      <c r="H64" s="64">
        <f t="shared" ref="H64:J64" si="14">+H18/$Q64*100000</f>
        <v>1.4892780739137468</v>
      </c>
      <c r="I64" s="64">
        <f t="shared" si="14"/>
        <v>0.68623597523476576</v>
      </c>
      <c r="J64" s="64">
        <f t="shared" si="14"/>
        <v>0.78844133324845422</v>
      </c>
      <c r="K64" s="20"/>
      <c r="L64" s="20"/>
      <c r="M64" s="20"/>
      <c r="N64" s="20"/>
      <c r="O64" s="20"/>
      <c r="P64" s="20">
        <v>6750336</v>
      </c>
      <c r="Q64" s="20">
        <v>6848956</v>
      </c>
      <c r="R64" s="20"/>
      <c r="S64" s="20"/>
      <c r="T64" s="20"/>
    </row>
    <row r="65" spans="1:23" ht="15" thickBot="1" x14ac:dyDescent="0.25">
      <c r="A65" s="20"/>
      <c r="B65" s="28" t="s">
        <v>100</v>
      </c>
      <c r="C65" s="64">
        <v>0.4570864396165959</v>
      </c>
      <c r="D65" s="64">
        <v>1.3712593188497877</v>
      </c>
      <c r="E65" s="64">
        <v>2.6119225120948335</v>
      </c>
      <c r="F65" s="64">
        <v>1.1100670676403044</v>
      </c>
      <c r="G65" s="64">
        <f t="shared" si="2"/>
        <v>0.64404522227932748</v>
      </c>
      <c r="H65" s="64">
        <f t="shared" ref="H65:J65" si="15">+H19/$Q65*100000</f>
        <v>1.1592814001027896</v>
      </c>
      <c r="I65" s="64">
        <f t="shared" si="15"/>
        <v>0.25761808891173105</v>
      </c>
      <c r="J65" s="64">
        <f t="shared" si="15"/>
        <v>0.77285426673519297</v>
      </c>
      <c r="K65" s="20"/>
      <c r="L65" s="20"/>
      <c r="M65" s="20"/>
      <c r="N65" s="20"/>
      <c r="O65" s="20"/>
      <c r="P65" s="20">
        <v>1531878</v>
      </c>
      <c r="Q65" s="20">
        <v>1552686</v>
      </c>
      <c r="R65" s="20"/>
      <c r="S65" s="20"/>
      <c r="T65" s="20"/>
    </row>
    <row r="66" spans="1:23" ht="15" thickBot="1" x14ac:dyDescent="0.25">
      <c r="A66" s="20"/>
      <c r="B66" s="28" t="s">
        <v>101</v>
      </c>
      <c r="C66" s="64">
        <v>2.2603569555704235</v>
      </c>
      <c r="D66" s="64">
        <v>1.9589760281610338</v>
      </c>
      <c r="E66" s="64">
        <v>2.5617378829798132</v>
      </c>
      <c r="F66" s="64">
        <v>0.7534523185234745</v>
      </c>
      <c r="G66" s="64">
        <f t="shared" si="2"/>
        <v>1.6364177328176137</v>
      </c>
      <c r="H66" s="64">
        <f t="shared" ref="H66:J66" si="16">+H20/$Q66*100000</f>
        <v>1.6364177328176137</v>
      </c>
      <c r="I66" s="64">
        <f t="shared" si="16"/>
        <v>1.3388872359416841</v>
      </c>
      <c r="J66" s="64">
        <f t="shared" si="16"/>
        <v>3.1240702171972625</v>
      </c>
      <c r="K66" s="20"/>
      <c r="L66" s="20"/>
      <c r="M66" s="20"/>
      <c r="N66" s="20"/>
      <c r="O66" s="20"/>
      <c r="P66" s="20">
        <v>664117</v>
      </c>
      <c r="Q66" s="20">
        <v>672200</v>
      </c>
      <c r="R66" s="20"/>
      <c r="S66" s="20"/>
      <c r="T66" s="20"/>
    </row>
    <row r="67" spans="1:23" ht="15" thickBot="1" x14ac:dyDescent="0.25">
      <c r="A67" s="20"/>
      <c r="B67" s="28" t="s">
        <v>29</v>
      </c>
      <c r="C67" s="64">
        <v>1.3138812459762388</v>
      </c>
      <c r="D67" s="64">
        <v>1.4497999955599876</v>
      </c>
      <c r="E67" s="64">
        <v>1.7669437445887348</v>
      </c>
      <c r="F67" s="64">
        <v>0.3624499988899969</v>
      </c>
      <c r="G67" s="64">
        <f t="shared" si="2"/>
        <v>4.5046891561771225E-2</v>
      </c>
      <c r="H67" s="64">
        <f t="shared" ref="H67:J67" si="17">+H21/$Q67*100000</f>
        <v>0.40542202405594102</v>
      </c>
      <c r="I67" s="64">
        <f t="shared" si="17"/>
        <v>0.1801875662470849</v>
      </c>
      <c r="J67" s="64">
        <f t="shared" si="17"/>
        <v>0</v>
      </c>
      <c r="K67" s="20"/>
      <c r="L67" s="20"/>
      <c r="M67" s="20"/>
      <c r="N67" s="20"/>
      <c r="O67" s="20"/>
      <c r="P67" s="20">
        <v>2208174</v>
      </c>
      <c r="Q67" s="20">
        <v>2219909</v>
      </c>
      <c r="R67" s="20"/>
      <c r="S67" s="20"/>
      <c r="T67" s="20"/>
    </row>
    <row r="68" spans="1:23" ht="15" thickBot="1" x14ac:dyDescent="0.25">
      <c r="A68" s="20"/>
      <c r="B68" s="28" t="s">
        <v>11</v>
      </c>
      <c r="C68" s="64">
        <v>2.8170336635522797</v>
      </c>
      <c r="D68" s="64">
        <v>3.1300374039469769</v>
      </c>
      <c r="E68" s="64">
        <v>1.252014961578791</v>
      </c>
      <c r="F68" s="64">
        <v>0</v>
      </c>
      <c r="G68" s="64">
        <f t="shared" si="2"/>
        <v>0</v>
      </c>
      <c r="H68" s="64">
        <f t="shared" ref="H68:J68" si="18">+H22/$Q68*100000</f>
        <v>0</v>
      </c>
      <c r="I68" s="64">
        <f t="shared" si="18"/>
        <v>0.31030555788284725</v>
      </c>
      <c r="J68" s="64">
        <f t="shared" si="18"/>
        <v>1.8618333472970836</v>
      </c>
      <c r="K68" s="20"/>
      <c r="L68" s="20"/>
      <c r="M68" s="20"/>
      <c r="N68" s="20"/>
      <c r="O68" s="20"/>
      <c r="P68" s="20">
        <v>319892</v>
      </c>
      <c r="Q68" s="20">
        <v>322263</v>
      </c>
      <c r="R68" s="20"/>
      <c r="S68" s="20"/>
      <c r="T68" s="20"/>
    </row>
    <row r="69" spans="1:23" ht="15" thickBot="1" x14ac:dyDescent="0.25">
      <c r="A69" s="20"/>
      <c r="B69" s="49" t="s">
        <v>16</v>
      </c>
      <c r="C69" s="65">
        <v>2.2767711767177716</v>
      </c>
      <c r="D69" s="65">
        <v>2.869153306956377</v>
      </c>
      <c r="E69" s="65">
        <v>3.2254258336835098</v>
      </c>
      <c r="F69" s="65">
        <v>2.5044482943895487</v>
      </c>
      <c r="G69" s="65">
        <f t="shared" si="2"/>
        <v>1.9122019646491493</v>
      </c>
      <c r="H69" s="65">
        <f t="shared" ref="H69:J69" si="19">+H23/$Q69*100000</f>
        <v>2.4240645144899444</v>
      </c>
      <c r="I69" s="65">
        <f t="shared" si="19"/>
        <v>1.3358364105601239</v>
      </c>
      <c r="J69" s="65">
        <f t="shared" si="19"/>
        <v>2.0849035566686047</v>
      </c>
      <c r="K69" s="20"/>
      <c r="L69" s="20"/>
      <c r="M69" s="20"/>
      <c r="N69" s="20"/>
      <c r="O69" s="20"/>
      <c r="P69" s="20">
        <v>47475420</v>
      </c>
      <c r="Q69" s="20">
        <v>48059777</v>
      </c>
      <c r="R69" s="20"/>
      <c r="S69" s="20"/>
      <c r="T69" s="20"/>
    </row>
    <row r="70" spans="1:23" ht="13.5" thickBot="1" x14ac:dyDescent="0.25">
      <c r="A70" s="20"/>
      <c r="B70" s="20"/>
      <c r="C70" s="64"/>
      <c r="D70" s="64"/>
      <c r="E70" s="64"/>
      <c r="F70" s="64"/>
      <c r="G70" s="64"/>
      <c r="H70" s="20"/>
      <c r="I70" s="20"/>
      <c r="J70" s="20"/>
      <c r="K70" s="20"/>
      <c r="L70" s="20"/>
      <c r="M70" s="20"/>
      <c r="N70" s="20"/>
      <c r="O70" s="20"/>
      <c r="P70" s="20"/>
      <c r="Q70" s="20"/>
      <c r="R70" s="20"/>
      <c r="S70" s="20"/>
      <c r="T70" s="20"/>
      <c r="U70" s="20"/>
      <c r="V70" s="20"/>
      <c r="W70" s="20"/>
    </row>
    <row r="71" spans="1:23" ht="13.5" thickBot="1" x14ac:dyDescent="0.25">
      <c r="A71" s="20"/>
      <c r="B71" s="20"/>
      <c r="C71" s="64"/>
      <c r="D71" s="64"/>
      <c r="E71" s="64"/>
      <c r="F71" s="64"/>
      <c r="G71" s="64"/>
      <c r="H71" s="20"/>
      <c r="I71" s="20"/>
      <c r="J71" s="20"/>
      <c r="K71" s="20"/>
      <c r="L71" s="20"/>
      <c r="M71" s="20"/>
      <c r="N71" s="20"/>
      <c r="O71" s="20"/>
      <c r="P71" s="20"/>
      <c r="Q71" s="20"/>
      <c r="R71" s="20"/>
      <c r="S71" s="20"/>
      <c r="T71" s="20"/>
      <c r="U71" s="20"/>
      <c r="V71" s="20"/>
      <c r="W71" s="20"/>
    </row>
  </sheetData>
  <pageMargins left="0.78740157480314965" right="0.78740157480314965" top="0.98425196850393704" bottom="0.98425196850393704" header="0" footer="0"/>
  <pageSetup paperSize="9" scale="72" fitToHeight="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C8D7D-4682-4DA8-B26D-DF37D4061C01}">
  <dimension ref="A1:X75"/>
  <sheetViews>
    <sheetView workbookViewId="0"/>
  </sheetViews>
  <sheetFormatPr baseColWidth="10" defaultRowHeight="12.75" x14ac:dyDescent="0.2"/>
  <cols>
    <col min="1" max="1" width="8.7109375" style="1" customWidth="1"/>
    <col min="2" max="2" width="33.85546875" style="1" customWidth="1"/>
    <col min="3" max="12" width="12.28515625" style="1" customWidth="1"/>
    <col min="13" max="13" width="0.140625" style="1" hidden="1" customWidth="1"/>
    <col min="14" max="14" width="0.5703125" style="1" hidden="1" customWidth="1"/>
    <col min="15" max="15" width="11.42578125" style="1" hidden="1" customWidth="1"/>
    <col min="16" max="99" width="12.28515625" style="1" customWidth="1"/>
    <col min="100" max="16384" width="11.42578125" style="1"/>
  </cols>
  <sheetData>
    <row r="1" spans="2:24" ht="15" x14ac:dyDescent="0.2">
      <c r="C1" s="23"/>
      <c r="D1" s="23"/>
    </row>
    <row r="2" spans="2:24" ht="40.5" customHeight="1" x14ac:dyDescent="0.2">
      <c r="B2" s="21"/>
      <c r="C2" s="25"/>
      <c r="D2" s="23"/>
    </row>
    <row r="3" spans="2:24" s="22" customFormat="1" ht="28.5" customHeight="1" x14ac:dyDescent="0.2">
      <c r="B3" s="39"/>
      <c r="C3" s="36"/>
    </row>
    <row r="5" spans="2:24" ht="39" customHeight="1" x14ac:dyDescent="0.2">
      <c r="C5" s="27" t="s">
        <v>173</v>
      </c>
      <c r="D5" s="47" t="s">
        <v>178</v>
      </c>
      <c r="E5" s="68" t="s">
        <v>179</v>
      </c>
      <c r="F5" s="68" t="s">
        <v>183</v>
      </c>
      <c r="G5" s="68" t="s">
        <v>186</v>
      </c>
      <c r="H5" s="68" t="s">
        <v>189</v>
      </c>
    </row>
    <row r="6" spans="2:24" ht="17.100000000000001" customHeight="1" thickBot="1" x14ac:dyDescent="0.25">
      <c r="B6" s="28" t="s">
        <v>30</v>
      </c>
      <c r="C6" s="61">
        <v>234</v>
      </c>
      <c r="D6" s="61">
        <v>1012</v>
      </c>
      <c r="E6" s="61">
        <v>1404</v>
      </c>
      <c r="F6" s="61">
        <v>1258</v>
      </c>
      <c r="G6" s="70">
        <v>1052</v>
      </c>
      <c r="H6" s="70">
        <v>1642</v>
      </c>
    </row>
    <row r="7" spans="2:24" ht="17.100000000000001" customHeight="1" thickBot="1" x14ac:dyDescent="0.25">
      <c r="B7" s="28" t="s">
        <v>31</v>
      </c>
      <c r="C7" s="61">
        <v>53</v>
      </c>
      <c r="D7" s="61">
        <v>161</v>
      </c>
      <c r="E7" s="61">
        <v>191</v>
      </c>
      <c r="F7" s="61">
        <v>162</v>
      </c>
      <c r="G7" s="61">
        <v>122</v>
      </c>
      <c r="H7" s="61">
        <v>179</v>
      </c>
    </row>
    <row r="8" spans="2:24" ht="17.100000000000001" customHeight="1" thickBot="1" x14ac:dyDescent="0.25">
      <c r="B8" s="28" t="s">
        <v>98</v>
      </c>
      <c r="C8" s="61">
        <v>23</v>
      </c>
      <c r="D8" s="61">
        <v>118</v>
      </c>
      <c r="E8" s="61">
        <v>139</v>
      </c>
      <c r="F8" s="61">
        <v>87</v>
      </c>
      <c r="G8" s="61">
        <v>132</v>
      </c>
      <c r="H8" s="61">
        <v>175</v>
      </c>
    </row>
    <row r="9" spans="2:24" ht="17.100000000000001" customHeight="1" thickBot="1" x14ac:dyDescent="0.25">
      <c r="B9" s="28" t="s">
        <v>26</v>
      </c>
      <c r="C9" s="61">
        <v>24</v>
      </c>
      <c r="D9" s="61">
        <v>114</v>
      </c>
      <c r="E9" s="61">
        <v>215</v>
      </c>
      <c r="F9" s="61">
        <v>217</v>
      </c>
      <c r="G9" s="61">
        <v>199</v>
      </c>
      <c r="H9" s="61">
        <v>226</v>
      </c>
    </row>
    <row r="10" spans="2:24" ht="17.100000000000001" customHeight="1" thickBot="1" x14ac:dyDescent="0.25">
      <c r="B10" s="28" t="s">
        <v>8</v>
      </c>
      <c r="C10" s="61">
        <v>81</v>
      </c>
      <c r="D10" s="61">
        <v>397</v>
      </c>
      <c r="E10" s="61">
        <v>493</v>
      </c>
      <c r="F10" s="61">
        <v>510</v>
      </c>
      <c r="G10" s="61">
        <v>517</v>
      </c>
      <c r="H10" s="61">
        <v>498</v>
      </c>
    </row>
    <row r="11" spans="2:24" ht="17.100000000000001" customHeight="1" thickBot="1" x14ac:dyDescent="0.25">
      <c r="B11" s="28" t="s">
        <v>9</v>
      </c>
      <c r="C11" s="61">
        <v>14</v>
      </c>
      <c r="D11" s="61">
        <v>62</v>
      </c>
      <c r="E11" s="61">
        <v>44</v>
      </c>
      <c r="F11" s="61">
        <v>60</v>
      </c>
      <c r="G11" s="61">
        <v>108</v>
      </c>
      <c r="H11" s="61">
        <v>92</v>
      </c>
    </row>
    <row r="12" spans="2:24" ht="17.100000000000001" customHeight="1" thickBot="1" x14ac:dyDescent="0.25">
      <c r="B12" s="28" t="s">
        <v>32</v>
      </c>
      <c r="C12" s="61">
        <v>43</v>
      </c>
      <c r="D12" s="61">
        <v>163</v>
      </c>
      <c r="E12" s="61">
        <v>223</v>
      </c>
      <c r="F12" s="70">
        <v>287</v>
      </c>
      <c r="G12" s="70">
        <v>240</v>
      </c>
      <c r="H12" s="70">
        <v>326</v>
      </c>
    </row>
    <row r="13" spans="2:24" ht="17.100000000000001" customHeight="1" thickBot="1" x14ac:dyDescent="0.25">
      <c r="B13" s="28" t="s">
        <v>28</v>
      </c>
      <c r="C13" s="61">
        <v>48</v>
      </c>
      <c r="D13" s="61">
        <v>194</v>
      </c>
      <c r="E13" s="61">
        <v>192</v>
      </c>
      <c r="F13" s="61">
        <v>308</v>
      </c>
      <c r="G13" s="61">
        <v>281</v>
      </c>
      <c r="H13" s="61">
        <v>275</v>
      </c>
    </row>
    <row r="14" spans="2:24" ht="17.100000000000001" customHeight="1" thickBot="1" x14ac:dyDescent="0.25">
      <c r="B14" s="28" t="s">
        <v>18</v>
      </c>
      <c r="C14" s="61">
        <v>191</v>
      </c>
      <c r="D14" s="61">
        <v>1680</v>
      </c>
      <c r="E14" s="61">
        <v>1543</v>
      </c>
      <c r="F14" s="61">
        <v>2875</v>
      </c>
      <c r="G14" s="61">
        <v>1992</v>
      </c>
      <c r="H14" s="61">
        <v>2105</v>
      </c>
    </row>
    <row r="15" spans="2:24" ht="17.100000000000001" customHeight="1" thickBot="1" x14ac:dyDescent="0.25">
      <c r="B15" s="28" t="s">
        <v>27</v>
      </c>
      <c r="C15" s="61">
        <v>112</v>
      </c>
      <c r="D15" s="61">
        <v>791</v>
      </c>
      <c r="E15" s="61">
        <v>973</v>
      </c>
      <c r="F15" s="61">
        <v>1200</v>
      </c>
      <c r="G15" s="61">
        <v>968</v>
      </c>
      <c r="H15" s="61">
        <v>1330</v>
      </c>
    </row>
    <row r="16" spans="2:24" ht="17.100000000000001" customHeight="1" thickBot="1" x14ac:dyDescent="0.25">
      <c r="B16" s="28" t="s">
        <v>15</v>
      </c>
      <c r="C16" s="61">
        <v>13</v>
      </c>
      <c r="D16" s="61">
        <v>93</v>
      </c>
      <c r="E16" s="61">
        <v>78</v>
      </c>
      <c r="F16" s="61">
        <v>173</v>
      </c>
      <c r="G16" s="61">
        <v>115</v>
      </c>
      <c r="H16" s="61">
        <v>126</v>
      </c>
      <c r="X16" s="1">
        <v>1756</v>
      </c>
    </row>
    <row r="17" spans="2:8" ht="17.100000000000001" customHeight="1" thickBot="1" x14ac:dyDescent="0.25">
      <c r="B17" s="28" t="s">
        <v>10</v>
      </c>
      <c r="C17" s="61">
        <v>75</v>
      </c>
      <c r="D17" s="61">
        <v>295</v>
      </c>
      <c r="E17" s="61">
        <v>260</v>
      </c>
      <c r="F17" s="61">
        <v>444</v>
      </c>
      <c r="G17" s="61">
        <v>298</v>
      </c>
      <c r="H17" s="61">
        <v>440</v>
      </c>
    </row>
    <row r="18" spans="2:8" ht="17.100000000000001" customHeight="1" thickBot="1" x14ac:dyDescent="0.25">
      <c r="B18" s="28" t="s">
        <v>99</v>
      </c>
      <c r="C18" s="61">
        <v>62</v>
      </c>
      <c r="D18" s="61">
        <v>961</v>
      </c>
      <c r="E18" s="61">
        <v>887</v>
      </c>
      <c r="F18" s="61">
        <v>1054</v>
      </c>
      <c r="G18" s="61">
        <v>944</v>
      </c>
      <c r="H18" s="61">
        <v>1091</v>
      </c>
    </row>
    <row r="19" spans="2:8" ht="17.100000000000001" customHeight="1" thickBot="1" x14ac:dyDescent="0.25">
      <c r="B19" s="28" t="s">
        <v>100</v>
      </c>
      <c r="C19" s="61">
        <v>8</v>
      </c>
      <c r="D19" s="61">
        <v>185</v>
      </c>
      <c r="E19" s="61">
        <v>306</v>
      </c>
      <c r="F19" s="61">
        <v>320</v>
      </c>
      <c r="G19" s="61">
        <v>302</v>
      </c>
      <c r="H19" s="61">
        <v>467</v>
      </c>
    </row>
    <row r="20" spans="2:8" ht="17.100000000000001" customHeight="1" thickBot="1" x14ac:dyDescent="0.25">
      <c r="B20" s="28" t="s">
        <v>101</v>
      </c>
      <c r="C20" s="61">
        <v>10</v>
      </c>
      <c r="D20" s="61">
        <v>63</v>
      </c>
      <c r="E20" s="61">
        <v>84</v>
      </c>
      <c r="F20" s="61">
        <v>90</v>
      </c>
      <c r="G20" s="61">
        <v>71</v>
      </c>
      <c r="H20" s="61">
        <v>88</v>
      </c>
    </row>
    <row r="21" spans="2:8" ht="17.100000000000001" customHeight="1" thickBot="1" x14ac:dyDescent="0.25">
      <c r="B21" s="28" t="s">
        <v>29</v>
      </c>
      <c r="C21" s="61">
        <v>5</v>
      </c>
      <c r="D21" s="61">
        <v>150</v>
      </c>
      <c r="E21" s="61">
        <v>160</v>
      </c>
      <c r="F21" s="61">
        <v>211</v>
      </c>
      <c r="G21" s="61">
        <v>104</v>
      </c>
      <c r="H21" s="61">
        <v>169</v>
      </c>
    </row>
    <row r="22" spans="2:8" ht="17.100000000000001" customHeight="1" thickBot="1" x14ac:dyDescent="0.25">
      <c r="B22" s="28" t="s">
        <v>11</v>
      </c>
      <c r="C22" s="61">
        <v>16</v>
      </c>
      <c r="D22" s="61">
        <v>33</v>
      </c>
      <c r="E22" s="61">
        <v>28</v>
      </c>
      <c r="F22" s="61">
        <v>57</v>
      </c>
      <c r="G22" s="61">
        <v>24</v>
      </c>
      <c r="H22" s="61">
        <v>37</v>
      </c>
    </row>
    <row r="23" spans="2:8" ht="17.100000000000001" customHeight="1" thickBot="1" x14ac:dyDescent="0.25">
      <c r="B23" s="49" t="s">
        <v>16</v>
      </c>
      <c r="C23" s="48">
        <f t="shared" ref="C23:H23" si="0">SUM(C6:C22)</f>
        <v>1012</v>
      </c>
      <c r="D23" s="48">
        <f t="shared" si="0"/>
        <v>6472</v>
      </c>
      <c r="E23" s="69">
        <f t="shared" si="0"/>
        <v>7220</v>
      </c>
      <c r="F23" s="69">
        <f t="shared" si="0"/>
        <v>9313</v>
      </c>
      <c r="G23" s="69">
        <f t="shared" si="0"/>
        <v>7469</v>
      </c>
      <c r="H23" s="69">
        <f t="shared" si="0"/>
        <v>9266</v>
      </c>
    </row>
    <row r="24" spans="2:8" ht="17.100000000000001" customHeight="1" x14ac:dyDescent="0.2">
      <c r="B24" s="67"/>
    </row>
    <row r="25" spans="2:8" ht="17.100000000000001" customHeight="1" x14ac:dyDescent="0.2">
      <c r="B25" s="67"/>
    </row>
    <row r="26" spans="2:8" ht="36.75" customHeight="1" x14ac:dyDescent="0.2">
      <c r="B26" s="50"/>
      <c r="C26" s="50"/>
      <c r="D26" s="50"/>
      <c r="E26" s="50"/>
    </row>
    <row r="27" spans="2:8" ht="36.75" customHeight="1" x14ac:dyDescent="0.2">
      <c r="C27" s="27" t="s">
        <v>187</v>
      </c>
      <c r="D27" s="27" t="s">
        <v>190</v>
      </c>
    </row>
    <row r="28" spans="2:8" ht="17.100000000000001" customHeight="1" thickBot="1" x14ac:dyDescent="0.25">
      <c r="B28" s="28" t="s">
        <v>30</v>
      </c>
      <c r="C28" s="30">
        <f>+IF(C6&gt;0,(G6-C6)/C6,"-")</f>
        <v>3.4957264957264957</v>
      </c>
      <c r="D28" s="30">
        <f>+IF(D6&gt;0,(H6-D6)/D6,"-")</f>
        <v>0.62252964426877466</v>
      </c>
    </row>
    <row r="29" spans="2:8" ht="17.100000000000001" customHeight="1" thickBot="1" x14ac:dyDescent="0.25">
      <c r="B29" s="28" t="s">
        <v>31</v>
      </c>
      <c r="C29" s="30">
        <f t="shared" ref="C29:C45" si="1">+IF(C7&gt;0,(G7-C7)/C7,"-")</f>
        <v>1.3018867924528301</v>
      </c>
      <c r="D29" s="30">
        <f t="shared" ref="D29:D45" si="2">+IF(D7&gt;0,(H7-D7)/D7,"-")</f>
        <v>0.11180124223602485</v>
      </c>
    </row>
    <row r="30" spans="2:8" ht="17.100000000000001" customHeight="1" thickBot="1" x14ac:dyDescent="0.25">
      <c r="B30" s="28" t="s">
        <v>98</v>
      </c>
      <c r="C30" s="30">
        <f t="shared" si="1"/>
        <v>4.7391304347826084</v>
      </c>
      <c r="D30" s="30">
        <f t="shared" si="2"/>
        <v>0.48305084745762711</v>
      </c>
    </row>
    <row r="31" spans="2:8" ht="17.100000000000001" customHeight="1" thickBot="1" x14ac:dyDescent="0.25">
      <c r="B31" s="28" t="s">
        <v>26</v>
      </c>
      <c r="C31" s="30">
        <f t="shared" si="1"/>
        <v>7.291666666666667</v>
      </c>
      <c r="D31" s="30">
        <f t="shared" si="2"/>
        <v>0.98245614035087714</v>
      </c>
    </row>
    <row r="32" spans="2:8" ht="17.100000000000001" customHeight="1" thickBot="1" x14ac:dyDescent="0.25">
      <c r="B32" s="28" t="s">
        <v>8</v>
      </c>
      <c r="C32" s="30">
        <f t="shared" si="1"/>
        <v>5.382716049382716</v>
      </c>
      <c r="D32" s="30">
        <f t="shared" si="2"/>
        <v>0.25440806045340053</v>
      </c>
    </row>
    <row r="33" spans="2:4" ht="17.100000000000001" customHeight="1" thickBot="1" x14ac:dyDescent="0.25">
      <c r="B33" s="28" t="s">
        <v>9</v>
      </c>
      <c r="C33" s="30">
        <f t="shared" si="1"/>
        <v>6.7142857142857144</v>
      </c>
      <c r="D33" s="30">
        <f t="shared" si="2"/>
        <v>0.4838709677419355</v>
      </c>
    </row>
    <row r="34" spans="2:4" ht="17.100000000000001" customHeight="1" thickBot="1" x14ac:dyDescent="0.25">
      <c r="B34" s="28" t="s">
        <v>32</v>
      </c>
      <c r="C34" s="30">
        <f t="shared" si="1"/>
        <v>4.5813953488372094</v>
      </c>
      <c r="D34" s="30">
        <f t="shared" si="2"/>
        <v>1</v>
      </c>
    </row>
    <row r="35" spans="2:4" ht="17.100000000000001" customHeight="1" thickBot="1" x14ac:dyDescent="0.25">
      <c r="B35" s="28" t="s">
        <v>28</v>
      </c>
      <c r="C35" s="30">
        <f t="shared" si="1"/>
        <v>4.854166666666667</v>
      </c>
      <c r="D35" s="30">
        <f t="shared" si="2"/>
        <v>0.4175257731958763</v>
      </c>
    </row>
    <row r="36" spans="2:4" ht="17.100000000000001" customHeight="1" thickBot="1" x14ac:dyDescent="0.25">
      <c r="B36" s="28" t="s">
        <v>18</v>
      </c>
      <c r="C36" s="30">
        <f t="shared" si="1"/>
        <v>9.4293193717277486</v>
      </c>
      <c r="D36" s="30">
        <f t="shared" si="2"/>
        <v>0.25297619047619047</v>
      </c>
    </row>
    <row r="37" spans="2:4" ht="17.100000000000001" customHeight="1" thickBot="1" x14ac:dyDescent="0.25">
      <c r="B37" s="28" t="s">
        <v>27</v>
      </c>
      <c r="C37" s="30">
        <f t="shared" si="1"/>
        <v>7.6428571428571432</v>
      </c>
      <c r="D37" s="30">
        <f t="shared" si="2"/>
        <v>0.68141592920353977</v>
      </c>
    </row>
    <row r="38" spans="2:4" ht="17.100000000000001" customHeight="1" thickBot="1" x14ac:dyDescent="0.25">
      <c r="B38" s="28" t="s">
        <v>15</v>
      </c>
      <c r="C38" s="30">
        <f t="shared" si="1"/>
        <v>7.8461538461538458</v>
      </c>
      <c r="D38" s="30">
        <f t="shared" si="2"/>
        <v>0.35483870967741937</v>
      </c>
    </row>
    <row r="39" spans="2:4" ht="17.100000000000001" customHeight="1" thickBot="1" x14ac:dyDescent="0.25">
      <c r="B39" s="28" t="s">
        <v>10</v>
      </c>
      <c r="C39" s="30">
        <f t="shared" si="1"/>
        <v>2.9733333333333332</v>
      </c>
      <c r="D39" s="30">
        <f t="shared" si="2"/>
        <v>0.49152542372881358</v>
      </c>
    </row>
    <row r="40" spans="2:4" ht="17.100000000000001" customHeight="1" thickBot="1" x14ac:dyDescent="0.25">
      <c r="B40" s="28" t="s">
        <v>99</v>
      </c>
      <c r="C40" s="30">
        <f t="shared" si="1"/>
        <v>14.225806451612904</v>
      </c>
      <c r="D40" s="30">
        <f t="shared" si="2"/>
        <v>0.13527575442247658</v>
      </c>
    </row>
    <row r="41" spans="2:4" ht="17.100000000000001" customHeight="1" thickBot="1" x14ac:dyDescent="0.25">
      <c r="B41" s="28" t="s">
        <v>100</v>
      </c>
      <c r="C41" s="30">
        <f t="shared" si="1"/>
        <v>36.75</v>
      </c>
      <c r="D41" s="30">
        <f t="shared" si="2"/>
        <v>1.5243243243243243</v>
      </c>
    </row>
    <row r="42" spans="2:4" ht="17.100000000000001" customHeight="1" thickBot="1" x14ac:dyDescent="0.25">
      <c r="B42" s="28" t="s">
        <v>101</v>
      </c>
      <c r="C42" s="30">
        <f t="shared" si="1"/>
        <v>6.1</v>
      </c>
      <c r="D42" s="30">
        <f t="shared" si="2"/>
        <v>0.3968253968253968</v>
      </c>
    </row>
    <row r="43" spans="2:4" ht="17.100000000000001" customHeight="1" thickBot="1" x14ac:dyDescent="0.25">
      <c r="B43" s="28" t="s">
        <v>29</v>
      </c>
      <c r="C43" s="30">
        <f t="shared" si="1"/>
        <v>19.8</v>
      </c>
      <c r="D43" s="30">
        <f t="shared" si="2"/>
        <v>0.12666666666666668</v>
      </c>
    </row>
    <row r="44" spans="2:4" ht="17.100000000000001" customHeight="1" thickBot="1" x14ac:dyDescent="0.25">
      <c r="B44" s="28" t="s">
        <v>11</v>
      </c>
      <c r="C44" s="30">
        <f t="shared" si="1"/>
        <v>0.5</v>
      </c>
      <c r="D44" s="30">
        <f t="shared" si="2"/>
        <v>0.12121212121212122</v>
      </c>
    </row>
    <row r="45" spans="2:4" ht="17.100000000000001" customHeight="1" thickBot="1" x14ac:dyDescent="0.25">
      <c r="B45" s="49" t="s">
        <v>16</v>
      </c>
      <c r="C45" s="51">
        <f t="shared" si="1"/>
        <v>6.3804347826086953</v>
      </c>
      <c r="D45" s="51">
        <f t="shared" si="2"/>
        <v>0.43170580964153277</v>
      </c>
    </row>
    <row r="46" spans="2:4" ht="17.100000000000001" customHeight="1" x14ac:dyDescent="0.2">
      <c r="B46" s="67"/>
    </row>
    <row r="47" spans="2:4" ht="17.100000000000001" customHeight="1" x14ac:dyDescent="0.2">
      <c r="B47" s="67"/>
    </row>
    <row r="48" spans="2:4" ht="17.100000000000001" customHeight="1" x14ac:dyDescent="0.2">
      <c r="B48" s="67"/>
    </row>
    <row r="49" spans="1:24" ht="17.100000000000001" customHeight="1" x14ac:dyDescent="0.2">
      <c r="B49" s="67"/>
    </row>
    <row r="50" spans="1:24" ht="17.100000000000001" customHeight="1" x14ac:dyDescent="0.2">
      <c r="B50" s="67"/>
    </row>
    <row r="52" spans="1:24" x14ac:dyDescent="0.2">
      <c r="A52" s="20"/>
      <c r="B52" s="20"/>
      <c r="C52" s="20"/>
      <c r="D52" s="20"/>
      <c r="E52" s="20"/>
      <c r="F52" s="20"/>
      <c r="G52" s="20"/>
      <c r="H52" s="20"/>
      <c r="I52" s="20"/>
      <c r="J52" s="20"/>
      <c r="K52" s="20"/>
      <c r="L52" s="20"/>
      <c r="M52" s="20"/>
      <c r="N52" s="20"/>
      <c r="O52" s="20"/>
      <c r="P52" s="20"/>
      <c r="Q52" s="20"/>
      <c r="R52" s="20"/>
      <c r="S52" s="20"/>
      <c r="T52" s="20"/>
      <c r="U52" s="20"/>
      <c r="V52" s="20"/>
      <c r="W52" s="20"/>
      <c r="X52" s="20"/>
    </row>
    <row r="53" spans="1:24" x14ac:dyDescent="0.2">
      <c r="A53" s="20"/>
      <c r="B53" s="20"/>
      <c r="C53" s="20"/>
      <c r="D53" s="20"/>
      <c r="E53" s="20"/>
      <c r="F53" s="20"/>
      <c r="G53" s="20"/>
      <c r="H53" s="20"/>
      <c r="I53" s="20"/>
      <c r="J53" s="20"/>
      <c r="K53" s="20"/>
      <c r="L53" s="20"/>
      <c r="M53" s="20"/>
      <c r="N53" s="20"/>
      <c r="O53" s="20"/>
      <c r="P53" s="20"/>
      <c r="Q53" s="20"/>
      <c r="R53" s="20"/>
      <c r="S53" s="20"/>
      <c r="T53" s="20"/>
      <c r="U53" s="20"/>
      <c r="V53" s="20"/>
      <c r="W53" s="20"/>
      <c r="X53" s="20"/>
    </row>
    <row r="54" spans="1:24" x14ac:dyDescent="0.2">
      <c r="A54" s="20"/>
      <c r="B54" s="20"/>
      <c r="C54" s="20"/>
      <c r="D54" s="20"/>
      <c r="E54" s="20"/>
      <c r="F54" s="20"/>
      <c r="G54" s="20"/>
      <c r="H54" s="20"/>
      <c r="I54" s="20"/>
      <c r="J54" s="20"/>
      <c r="K54" s="20"/>
      <c r="L54" s="20"/>
      <c r="M54" s="20"/>
      <c r="N54" s="20"/>
      <c r="O54" s="20"/>
      <c r="P54" s="20"/>
      <c r="Q54" s="20"/>
      <c r="R54" s="20"/>
      <c r="S54" s="20"/>
      <c r="T54" s="20"/>
      <c r="U54" s="20"/>
      <c r="V54" s="20"/>
      <c r="W54" s="20"/>
      <c r="X54" s="20"/>
    </row>
    <row r="55" spans="1:24" ht="39" customHeight="1" x14ac:dyDescent="0.2">
      <c r="A55" s="20"/>
      <c r="B55" s="20"/>
      <c r="C55" s="26" t="s">
        <v>173</v>
      </c>
      <c r="D55" s="47" t="s">
        <v>178</v>
      </c>
      <c r="E55" s="26" t="s">
        <v>179</v>
      </c>
      <c r="F55" s="26" t="s">
        <v>183</v>
      </c>
      <c r="G55" s="26" t="s">
        <v>186</v>
      </c>
      <c r="H55" s="26" t="s">
        <v>189</v>
      </c>
      <c r="I55" s="20"/>
      <c r="J55" s="20"/>
      <c r="K55" s="20"/>
      <c r="L55" s="20"/>
      <c r="M55" s="20"/>
      <c r="N55" s="20">
        <v>2022</v>
      </c>
      <c r="O55" s="20">
        <v>2023</v>
      </c>
      <c r="P55" s="20"/>
      <c r="Q55" s="20"/>
      <c r="R55" s="20"/>
    </row>
    <row r="56" spans="1:24" ht="15" thickBot="1" x14ac:dyDescent="0.25">
      <c r="A56" s="20"/>
      <c r="B56" s="28" t="s">
        <v>30</v>
      </c>
      <c r="C56" s="64">
        <f t="shared" ref="C56:H56" si="3">+C6/$O56*100000</f>
        <v>2.6757722204301153</v>
      </c>
      <c r="D56" s="64">
        <f t="shared" si="3"/>
        <v>11.572143107159302</v>
      </c>
      <c r="E56" s="64">
        <f t="shared" si="3"/>
        <v>16.054633322580695</v>
      </c>
      <c r="F56" s="64">
        <f t="shared" si="3"/>
        <v>14.385134415816603</v>
      </c>
      <c r="G56" s="64">
        <f t="shared" si="3"/>
        <v>12.029540067916587</v>
      </c>
      <c r="H56" s="64">
        <f t="shared" si="3"/>
        <v>18.776145239086539</v>
      </c>
      <c r="I56" s="20"/>
      <c r="J56" s="20"/>
      <c r="K56" s="20"/>
      <c r="L56" s="20"/>
      <c r="M56" s="20">
        <v>8635689</v>
      </c>
      <c r="N56" s="20">
        <v>8668474</v>
      </c>
      <c r="O56" s="20">
        <v>8745139</v>
      </c>
      <c r="P56" s="20"/>
      <c r="Q56" s="20"/>
      <c r="R56" s="20"/>
    </row>
    <row r="57" spans="1:24" ht="15" thickBot="1" x14ac:dyDescent="0.25">
      <c r="A57" s="20"/>
      <c r="B57" s="28" t="s">
        <v>31</v>
      </c>
      <c r="C57" s="64">
        <f t="shared" ref="C57:D73" si="4">+C7/$O57*100000</f>
        <v>3.9278811378701102</v>
      </c>
      <c r="D57" s="64">
        <f t="shared" si="4"/>
        <v>11.931865343341277</v>
      </c>
      <c r="E57" s="64">
        <f t="shared" ref="E57:H57" si="5">+E7/$O57*100000</f>
        <v>14.155194289305491</v>
      </c>
      <c r="F57" s="64">
        <f t="shared" si="5"/>
        <v>12.005976308206751</v>
      </c>
      <c r="G57" s="64">
        <f t="shared" si="5"/>
        <v>9.0415377135878003</v>
      </c>
      <c r="H57" s="64">
        <f t="shared" si="5"/>
        <v>13.265862710919805</v>
      </c>
      <c r="I57" s="20"/>
      <c r="J57" s="20"/>
      <c r="K57" s="20"/>
      <c r="L57" s="20"/>
      <c r="M57" s="20">
        <v>1329391</v>
      </c>
      <c r="N57" s="20">
        <v>1326315</v>
      </c>
      <c r="O57" s="20">
        <v>1349328</v>
      </c>
      <c r="P57" s="20"/>
      <c r="Q57" s="20"/>
      <c r="R57" s="20"/>
    </row>
    <row r="58" spans="1:24" ht="15" thickBot="1" x14ac:dyDescent="0.25">
      <c r="A58" s="20"/>
      <c r="B58" s="28" t="s">
        <v>98</v>
      </c>
      <c r="C58" s="64">
        <f t="shared" si="4"/>
        <v>2.2849081814614469</v>
      </c>
      <c r="D58" s="64">
        <f t="shared" si="4"/>
        <v>11.722572409236991</v>
      </c>
      <c r="E58" s="64">
        <f t="shared" ref="E58:H58" si="6">+E8/$O58*100000</f>
        <v>13.808792922745267</v>
      </c>
      <c r="F58" s="64">
        <f t="shared" si="6"/>
        <v>8.6429135559628651</v>
      </c>
      <c r="G58" s="64">
        <f t="shared" si="6"/>
        <v>13.113386084909173</v>
      </c>
      <c r="H58" s="64">
        <f t="shared" si="6"/>
        <v>17.385170945902313</v>
      </c>
      <c r="I58" s="20"/>
      <c r="J58" s="20"/>
      <c r="K58" s="20"/>
      <c r="L58" s="20"/>
      <c r="M58" s="20">
        <v>1018784</v>
      </c>
      <c r="N58" s="20">
        <v>1004686</v>
      </c>
      <c r="O58" s="20">
        <v>1006605</v>
      </c>
      <c r="P58" s="20"/>
      <c r="Q58" s="20"/>
      <c r="R58" s="20"/>
    </row>
    <row r="59" spans="1:24" ht="15" thickBot="1" x14ac:dyDescent="0.25">
      <c r="A59" s="20"/>
      <c r="B59" s="28" t="s">
        <v>26</v>
      </c>
      <c r="C59" s="64">
        <f t="shared" si="4"/>
        <v>1.9888524818392908</v>
      </c>
      <c r="D59" s="64">
        <f t="shared" si="4"/>
        <v>9.4470492887366309</v>
      </c>
      <c r="E59" s="64">
        <f t="shared" ref="E59:H59" si="7">+E9/$O59*100000</f>
        <v>17.816803483143644</v>
      </c>
      <c r="F59" s="64">
        <f t="shared" si="7"/>
        <v>17.982541189963587</v>
      </c>
      <c r="G59" s="64">
        <f t="shared" si="7"/>
        <v>16.490901828584118</v>
      </c>
      <c r="H59" s="64">
        <f t="shared" si="7"/>
        <v>18.728360870653322</v>
      </c>
      <c r="I59" s="20"/>
      <c r="J59" s="20"/>
      <c r="K59" s="20"/>
      <c r="L59" s="20"/>
      <c r="M59" s="20">
        <v>1171543</v>
      </c>
      <c r="N59" s="20">
        <v>1176659</v>
      </c>
      <c r="O59" s="20">
        <v>1206726</v>
      </c>
      <c r="P59" s="20"/>
      <c r="Q59" s="20"/>
      <c r="R59" s="20"/>
    </row>
    <row r="60" spans="1:24" ht="15" thickBot="1" x14ac:dyDescent="0.25">
      <c r="A60" s="20"/>
      <c r="B60" s="28" t="s">
        <v>8</v>
      </c>
      <c r="C60" s="64">
        <f t="shared" si="4"/>
        <v>3.6603485736389834</v>
      </c>
      <c r="D60" s="64">
        <f t="shared" si="4"/>
        <v>17.940226959687362</v>
      </c>
      <c r="E60" s="64">
        <f t="shared" ref="E60:H60" si="8">+E10/$O60*100000</f>
        <v>22.27841786177801</v>
      </c>
      <c r="F60" s="64">
        <f t="shared" si="8"/>
        <v>23.04663916735656</v>
      </c>
      <c r="G60" s="64">
        <f t="shared" si="8"/>
        <v>23.362965587300668</v>
      </c>
      <c r="H60" s="64">
        <f t="shared" si="8"/>
        <v>22.504365304595229</v>
      </c>
      <c r="I60" s="20"/>
      <c r="J60" s="20"/>
      <c r="K60" s="20"/>
      <c r="L60" s="20"/>
      <c r="M60" s="20">
        <v>2175952</v>
      </c>
      <c r="N60" s="20">
        <v>2177701</v>
      </c>
      <c r="O60" s="20">
        <v>2212904</v>
      </c>
      <c r="P60" s="20"/>
      <c r="Q60" s="20"/>
      <c r="R60" s="20"/>
    </row>
    <row r="61" spans="1:24" ht="15" thickBot="1" x14ac:dyDescent="0.25">
      <c r="A61" s="20"/>
      <c r="B61" s="28" t="s">
        <v>9</v>
      </c>
      <c r="C61" s="64">
        <f t="shared" si="4"/>
        <v>2.3788122590390617</v>
      </c>
      <c r="D61" s="64">
        <f t="shared" si="4"/>
        <v>10.534740004315845</v>
      </c>
      <c r="E61" s="64">
        <f t="shared" ref="E61:H61" si="9">+E11/$O61*100000</f>
        <v>7.4762670998370515</v>
      </c>
      <c r="F61" s="64">
        <f t="shared" si="9"/>
        <v>10.194909681595979</v>
      </c>
      <c r="G61" s="64">
        <f t="shared" si="9"/>
        <v>18.350837426872761</v>
      </c>
      <c r="H61" s="64">
        <f t="shared" si="9"/>
        <v>15.632194845113835</v>
      </c>
      <c r="I61" s="20"/>
      <c r="J61" s="20"/>
      <c r="K61" s="20"/>
      <c r="L61" s="20"/>
      <c r="M61" s="20">
        <v>582905</v>
      </c>
      <c r="N61" s="20">
        <v>585402</v>
      </c>
      <c r="O61" s="20">
        <v>588529</v>
      </c>
      <c r="P61" s="20"/>
      <c r="Q61" s="20"/>
      <c r="R61" s="20"/>
    </row>
    <row r="62" spans="1:24" ht="15" thickBot="1" x14ac:dyDescent="0.25">
      <c r="A62" s="20"/>
      <c r="B62" s="28" t="s">
        <v>170</v>
      </c>
      <c r="C62" s="64">
        <f t="shared" si="4"/>
        <v>1.8047806540944809</v>
      </c>
      <c r="D62" s="64">
        <f t="shared" si="4"/>
        <v>6.8413778283116367</v>
      </c>
      <c r="E62" s="64">
        <f t="shared" ref="E62:H62" si="10">+E12/$O62*100000</f>
        <v>9.3596764154202141</v>
      </c>
      <c r="F62" s="64">
        <f t="shared" si="10"/>
        <v>12.045861575002696</v>
      </c>
      <c r="G62" s="64">
        <f t="shared" si="10"/>
        <v>10.073194348434312</v>
      </c>
      <c r="H62" s="64">
        <f t="shared" si="10"/>
        <v>13.682755656623273</v>
      </c>
      <c r="I62" s="20"/>
      <c r="J62" s="20"/>
      <c r="K62" s="20"/>
      <c r="L62" s="20"/>
      <c r="M62" s="20">
        <v>2394918</v>
      </c>
      <c r="N62" s="20">
        <v>2372640</v>
      </c>
      <c r="O62" s="20">
        <v>2382561</v>
      </c>
      <c r="P62" s="20"/>
      <c r="Q62" s="20"/>
      <c r="R62" s="20"/>
    </row>
    <row r="63" spans="1:24" ht="15" thickBot="1" x14ac:dyDescent="0.25">
      <c r="A63" s="20"/>
      <c r="B63" s="28" t="s">
        <v>28</v>
      </c>
      <c r="C63" s="64">
        <f t="shared" si="4"/>
        <v>2.3069990988284772</v>
      </c>
      <c r="D63" s="64">
        <f t="shared" si="4"/>
        <v>9.3241213577650957</v>
      </c>
      <c r="E63" s="64">
        <f t="shared" ref="E63:H63" si="11">+E13/$O63*100000</f>
        <v>9.2279963953139088</v>
      </c>
      <c r="F63" s="64">
        <f t="shared" si="11"/>
        <v>14.803244217482728</v>
      </c>
      <c r="G63" s="64">
        <f t="shared" si="11"/>
        <v>13.50555722439171</v>
      </c>
      <c r="H63" s="64">
        <f t="shared" si="11"/>
        <v>13.21718233703815</v>
      </c>
      <c r="I63" s="20"/>
      <c r="J63" s="20"/>
      <c r="K63" s="20"/>
      <c r="L63" s="20"/>
      <c r="M63" s="20">
        <v>2045221</v>
      </c>
      <c r="N63" s="20">
        <v>2053328</v>
      </c>
      <c r="O63" s="20">
        <v>2080625</v>
      </c>
      <c r="P63" s="20"/>
      <c r="Q63" s="20"/>
      <c r="R63" s="20"/>
    </row>
    <row r="64" spans="1:24" ht="15" thickBot="1" x14ac:dyDescent="0.25">
      <c r="A64" s="20"/>
      <c r="B64" s="28" t="s">
        <v>18</v>
      </c>
      <c r="C64" s="64">
        <f t="shared" si="4"/>
        <v>2.4180104559329623</v>
      </c>
      <c r="D64" s="64">
        <f t="shared" si="4"/>
        <v>21.268364219724486</v>
      </c>
      <c r="E64" s="64">
        <f t="shared" ref="E64:H64" si="12">+E14/$O64*100000</f>
        <v>19.533979756568378</v>
      </c>
      <c r="F64" s="64">
        <f t="shared" si="12"/>
        <v>36.396754245064223</v>
      </c>
      <c r="G64" s="64">
        <f t="shared" si="12"/>
        <v>25.21820328910189</v>
      </c>
      <c r="H64" s="64">
        <f t="shared" si="12"/>
        <v>26.648753977690497</v>
      </c>
      <c r="I64" s="20"/>
      <c r="J64" s="20"/>
      <c r="K64" s="20"/>
      <c r="L64" s="20"/>
      <c r="M64" s="20">
        <v>7780479</v>
      </c>
      <c r="N64" s="20">
        <v>7792611</v>
      </c>
      <c r="O64" s="20">
        <v>7899056</v>
      </c>
      <c r="P64" s="20"/>
      <c r="Q64" s="20"/>
      <c r="R64" s="20"/>
    </row>
    <row r="65" spans="1:24" ht="15" thickBot="1" x14ac:dyDescent="0.25">
      <c r="A65" s="20"/>
      <c r="B65" s="28" t="s">
        <v>171</v>
      </c>
      <c r="C65" s="64">
        <f t="shared" si="4"/>
        <v>2.1463056044063653</v>
      </c>
      <c r="D65" s="64">
        <f t="shared" si="4"/>
        <v>15.158283331119954</v>
      </c>
      <c r="E65" s="64">
        <f t="shared" ref="E65:H65" si="13">+E15/$O65*100000</f>
        <v>18.6460299382803</v>
      </c>
      <c r="F65" s="64">
        <f t="shared" si="13"/>
        <v>22.996131475782487</v>
      </c>
      <c r="G65" s="64">
        <f t="shared" si="13"/>
        <v>18.55021272379787</v>
      </c>
      <c r="H65" s="64">
        <f t="shared" si="13"/>
        <v>25.487379052325586</v>
      </c>
      <c r="I65" s="20"/>
      <c r="J65" s="20"/>
      <c r="K65" s="20"/>
      <c r="L65" s="20"/>
      <c r="M65" s="20">
        <v>5057353</v>
      </c>
      <c r="N65" s="20">
        <v>5097967</v>
      </c>
      <c r="O65" s="20">
        <v>5218269</v>
      </c>
      <c r="P65" s="20"/>
      <c r="Q65" s="20"/>
      <c r="R65" s="20"/>
    </row>
    <row r="66" spans="1:24" ht="15" thickBot="1" x14ac:dyDescent="0.25">
      <c r="A66" s="20"/>
      <c r="B66" s="28" t="s">
        <v>15</v>
      </c>
      <c r="C66" s="64">
        <f t="shared" si="4"/>
        <v>1.2330397750176658</v>
      </c>
      <c r="D66" s="64">
        <f t="shared" si="4"/>
        <v>8.8209768520494531</v>
      </c>
      <c r="E66" s="64">
        <f t="shared" ref="E66:H66" si="14">+E16/$O66*100000</f>
        <v>7.398238650105994</v>
      </c>
      <c r="F66" s="64">
        <f t="shared" si="14"/>
        <v>16.408913929081244</v>
      </c>
      <c r="G66" s="64">
        <f t="shared" si="14"/>
        <v>10.907659548233196</v>
      </c>
      <c r="H66" s="64">
        <f t="shared" si="14"/>
        <v>11.951000896325068</v>
      </c>
      <c r="I66" s="20"/>
      <c r="J66" s="20"/>
      <c r="K66" s="20"/>
      <c r="L66" s="20"/>
      <c r="M66" s="20">
        <v>1063987</v>
      </c>
      <c r="N66" s="20">
        <v>1054776</v>
      </c>
      <c r="O66" s="20">
        <v>1054305</v>
      </c>
      <c r="P66" s="20"/>
      <c r="Q66" s="20"/>
      <c r="R66" s="20"/>
    </row>
    <row r="67" spans="1:24" ht="15" thickBot="1" x14ac:dyDescent="0.25">
      <c r="A67" s="20"/>
      <c r="B67" s="28" t="s">
        <v>10</v>
      </c>
      <c r="C67" s="64">
        <f t="shared" si="4"/>
        <v>2.7780699895840897</v>
      </c>
      <c r="D67" s="64">
        <f t="shared" si="4"/>
        <v>10.927075292364087</v>
      </c>
      <c r="E67" s="64">
        <f t="shared" ref="E67:H67" si="15">+E17/$O67*100000</f>
        <v>9.630642630558178</v>
      </c>
      <c r="F67" s="64">
        <f t="shared" si="15"/>
        <v>16.446174338337809</v>
      </c>
      <c r="G67" s="64">
        <f t="shared" si="15"/>
        <v>11.03819809194745</v>
      </c>
      <c r="H67" s="64">
        <f t="shared" si="15"/>
        <v>16.298010605559991</v>
      </c>
      <c r="I67" s="20"/>
      <c r="J67" s="20"/>
      <c r="K67" s="20"/>
      <c r="L67" s="20"/>
      <c r="M67" s="20">
        <v>2701819</v>
      </c>
      <c r="N67" s="20">
        <v>2690464</v>
      </c>
      <c r="O67" s="20">
        <v>2699716</v>
      </c>
      <c r="P67" s="20"/>
      <c r="Q67" s="20"/>
      <c r="R67" s="20"/>
    </row>
    <row r="68" spans="1:24" ht="15" thickBot="1" x14ac:dyDescent="0.25">
      <c r="A68" s="20"/>
      <c r="B68" s="28" t="s">
        <v>99</v>
      </c>
      <c r="C68" s="64">
        <f t="shared" si="4"/>
        <v>0.90524745669266959</v>
      </c>
      <c r="D68" s="64">
        <f t="shared" si="4"/>
        <v>14.03133557873638</v>
      </c>
      <c r="E68" s="64">
        <f t="shared" ref="E68:H68" si="16">+E18/$O68*100000</f>
        <v>12.950878936877388</v>
      </c>
      <c r="F68" s="64">
        <f t="shared" si="16"/>
        <v>15.389206763775384</v>
      </c>
      <c r="G68" s="64">
        <f t="shared" si="16"/>
        <v>13.783122566417422</v>
      </c>
      <c r="H68" s="64">
        <f t="shared" si="16"/>
        <v>15.929435084704879</v>
      </c>
      <c r="I68" s="20"/>
      <c r="J68" s="20"/>
      <c r="K68" s="20"/>
      <c r="L68" s="20"/>
      <c r="M68" s="20">
        <v>6779888</v>
      </c>
      <c r="N68" s="20">
        <v>6750336</v>
      </c>
      <c r="O68" s="20">
        <v>6848956</v>
      </c>
      <c r="P68" s="20"/>
      <c r="Q68" s="20"/>
      <c r="R68" s="20"/>
    </row>
    <row r="69" spans="1:24" ht="15" thickBot="1" x14ac:dyDescent="0.25">
      <c r="A69" s="20"/>
      <c r="B69" s="28" t="s">
        <v>100</v>
      </c>
      <c r="C69" s="64">
        <f t="shared" si="4"/>
        <v>0.51523617782346209</v>
      </c>
      <c r="D69" s="64">
        <f t="shared" si="4"/>
        <v>11.91483661216756</v>
      </c>
      <c r="E69" s="64">
        <f t="shared" ref="E69:H69" si="17">+E19/$O69*100000</f>
        <v>19.707783801747425</v>
      </c>
      <c r="F69" s="64">
        <f t="shared" si="17"/>
        <v>20.609447112938479</v>
      </c>
      <c r="G69" s="64">
        <f t="shared" si="17"/>
        <v>19.450165712835695</v>
      </c>
      <c r="H69" s="64">
        <f t="shared" si="17"/>
        <v>30.076911880444598</v>
      </c>
      <c r="I69" s="20"/>
      <c r="J69" s="20"/>
      <c r="K69" s="20"/>
      <c r="L69" s="20"/>
      <c r="M69" s="20">
        <v>1511251</v>
      </c>
      <c r="N69" s="20">
        <v>1531878</v>
      </c>
      <c r="O69" s="20">
        <v>1552686</v>
      </c>
      <c r="P69" s="20"/>
      <c r="Q69" s="20"/>
      <c r="R69" s="20"/>
    </row>
    <row r="70" spans="1:24" ht="15" thickBot="1" x14ac:dyDescent="0.25">
      <c r="A70" s="20"/>
      <c r="B70" s="28" t="s">
        <v>101</v>
      </c>
      <c r="C70" s="64">
        <f t="shared" si="4"/>
        <v>1.487652484379649</v>
      </c>
      <c r="D70" s="64">
        <f t="shared" si="4"/>
        <v>9.3722106515917876</v>
      </c>
      <c r="E70" s="64">
        <f t="shared" ref="E70:H70" si="18">+E20/$O70*100000</f>
        <v>12.49628086878905</v>
      </c>
      <c r="F70" s="64">
        <f t="shared" si="18"/>
        <v>13.388872359416839</v>
      </c>
      <c r="G70" s="64">
        <f t="shared" si="18"/>
        <v>10.562332639095509</v>
      </c>
      <c r="H70" s="64">
        <f t="shared" si="18"/>
        <v>13.09134186254091</v>
      </c>
      <c r="I70" s="20"/>
      <c r="J70" s="20"/>
      <c r="K70" s="20"/>
      <c r="L70" s="20"/>
      <c r="M70" s="20">
        <v>661197</v>
      </c>
      <c r="N70" s="20">
        <v>664117</v>
      </c>
      <c r="O70" s="20">
        <v>672200</v>
      </c>
      <c r="P70" s="20"/>
      <c r="Q70" s="20"/>
      <c r="R70" s="20"/>
    </row>
    <row r="71" spans="1:24" ht="15" thickBot="1" x14ac:dyDescent="0.25">
      <c r="A71" s="20"/>
      <c r="B71" s="28" t="s">
        <v>29</v>
      </c>
      <c r="C71" s="64">
        <f t="shared" si="4"/>
        <v>0.22523445780885612</v>
      </c>
      <c r="D71" s="64">
        <f t="shared" si="4"/>
        <v>6.7570337342656837</v>
      </c>
      <c r="E71" s="64">
        <f t="shared" ref="E71:H71" si="19">+E21/$O71*100000</f>
        <v>7.2075026498833958</v>
      </c>
      <c r="F71" s="64">
        <f t="shared" si="19"/>
        <v>9.5048941195337289</v>
      </c>
      <c r="G71" s="64">
        <f t="shared" si="19"/>
        <v>4.6848767224242076</v>
      </c>
      <c r="H71" s="64">
        <f t="shared" si="19"/>
        <v>7.6129246739393377</v>
      </c>
      <c r="I71" s="20"/>
      <c r="J71" s="20"/>
      <c r="K71" s="20"/>
      <c r="L71" s="20"/>
      <c r="M71" s="20">
        <v>2220504</v>
      </c>
      <c r="N71" s="20">
        <v>2208174</v>
      </c>
      <c r="O71" s="20">
        <v>2219909</v>
      </c>
      <c r="P71" s="20"/>
      <c r="Q71" s="20"/>
      <c r="R71" s="20"/>
    </row>
    <row r="72" spans="1:24" ht="15" thickBot="1" x14ac:dyDescent="0.25">
      <c r="A72" s="20"/>
      <c r="B72" s="28" t="s">
        <v>11</v>
      </c>
      <c r="C72" s="64">
        <f t="shared" si="4"/>
        <v>4.964888926125556</v>
      </c>
      <c r="D72" s="64">
        <f t="shared" si="4"/>
        <v>10.240083410133959</v>
      </c>
      <c r="E72" s="64">
        <f t="shared" ref="E72:H72" si="20">+E22/$O72*100000</f>
        <v>8.6885556207197219</v>
      </c>
      <c r="F72" s="64">
        <f t="shared" si="20"/>
        <v>17.687416799322293</v>
      </c>
      <c r="G72" s="64">
        <f t="shared" si="20"/>
        <v>7.4473333891883344</v>
      </c>
      <c r="H72" s="64">
        <f t="shared" si="20"/>
        <v>11.481305641665347</v>
      </c>
      <c r="I72" s="20"/>
      <c r="J72" s="20"/>
      <c r="K72" s="20"/>
      <c r="L72" s="20"/>
      <c r="M72" s="20">
        <v>319914</v>
      </c>
      <c r="N72" s="20">
        <v>319892</v>
      </c>
      <c r="O72" s="20">
        <v>322263</v>
      </c>
      <c r="P72" s="20"/>
      <c r="Q72" s="20"/>
      <c r="R72" s="20"/>
    </row>
    <row r="73" spans="1:24" ht="15" thickBot="1" x14ac:dyDescent="0.25">
      <c r="A73" s="20"/>
      <c r="B73" s="49" t="s">
        <v>16</v>
      </c>
      <c r="C73" s="65">
        <f t="shared" si="4"/>
        <v>2.1057109773938403</v>
      </c>
      <c r="D73" s="65">
        <f t="shared" si="4"/>
        <v>13.466562693372465</v>
      </c>
      <c r="E73" s="65">
        <f t="shared" ref="E73:H73" si="21">+E23/$O73*100000</f>
        <v>15.022957763620084</v>
      </c>
      <c r="F73" s="65">
        <f t="shared" si="21"/>
        <v>19.377950921411891</v>
      </c>
      <c r="G73" s="65">
        <f t="shared" si="21"/>
        <v>15.541062539678451</v>
      </c>
      <c r="H73" s="65">
        <f t="shared" si="21"/>
        <v>19.280156044003284</v>
      </c>
      <c r="I73" s="20"/>
      <c r="J73" s="20"/>
      <c r="K73" s="20"/>
      <c r="L73" s="20"/>
      <c r="M73" s="20">
        <v>47450795</v>
      </c>
      <c r="N73" s="20">
        <v>47475420</v>
      </c>
      <c r="O73" s="20">
        <v>48059777</v>
      </c>
      <c r="P73" s="20"/>
      <c r="Q73" s="20"/>
      <c r="R73" s="20"/>
    </row>
    <row r="74" spans="1:24" ht="13.5" thickBot="1" x14ac:dyDescent="0.25">
      <c r="A74" s="20"/>
      <c r="B74" s="20"/>
      <c r="C74" s="64"/>
      <c r="D74" s="64"/>
      <c r="E74" s="64"/>
      <c r="F74" s="64"/>
      <c r="G74" s="64"/>
      <c r="H74" s="20"/>
      <c r="I74" s="20"/>
      <c r="J74" s="20"/>
      <c r="K74" s="20"/>
      <c r="L74" s="20"/>
      <c r="M74" s="20"/>
      <c r="N74" s="20"/>
      <c r="O74" s="20"/>
      <c r="P74" s="20"/>
      <c r="Q74" s="20"/>
      <c r="R74" s="20"/>
      <c r="S74" s="20"/>
      <c r="T74" s="20"/>
      <c r="U74" s="20"/>
      <c r="V74" s="20"/>
      <c r="W74" s="20"/>
      <c r="X74" s="20"/>
    </row>
    <row r="75" spans="1:24" ht="13.5" thickBot="1" x14ac:dyDescent="0.25">
      <c r="A75" s="20"/>
      <c r="B75" s="20"/>
      <c r="C75" s="64"/>
      <c r="D75" s="64"/>
      <c r="E75" s="64"/>
      <c r="F75" s="64"/>
      <c r="G75" s="64"/>
      <c r="H75" s="20"/>
      <c r="I75" s="20"/>
      <c r="J75" s="20"/>
      <c r="K75" s="20"/>
      <c r="L75" s="20"/>
      <c r="M75" s="20"/>
      <c r="N75" s="20"/>
      <c r="O75" s="20"/>
      <c r="P75" s="20"/>
      <c r="Q75" s="20"/>
      <c r="R75" s="20"/>
      <c r="S75" s="20"/>
      <c r="T75" s="20"/>
      <c r="U75" s="20"/>
      <c r="V75" s="20"/>
      <c r="W75" s="20"/>
      <c r="X75" s="20"/>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3">
    <pageSetUpPr fitToPage="1"/>
  </sheetPr>
  <dimension ref="A1:W73"/>
  <sheetViews>
    <sheetView zoomScaleNormal="100" workbookViewId="0"/>
  </sheetViews>
  <sheetFormatPr baseColWidth="10" defaultRowHeight="12.75" x14ac:dyDescent="0.2"/>
  <cols>
    <col min="1" max="1" width="8.7109375" style="1" customWidth="1"/>
    <col min="2" max="2" width="33.85546875" style="1" customWidth="1"/>
    <col min="3" max="15" width="12.28515625" style="1" customWidth="1"/>
    <col min="16" max="16" width="17.5703125" style="1" hidden="1" customWidth="1"/>
    <col min="17" max="17" width="18" style="1" hidden="1" customWidth="1"/>
    <col min="18" max="18" width="25.28515625" style="1" customWidth="1"/>
    <col min="19" max="19" width="18.28515625" style="1" customWidth="1"/>
    <col min="20" max="20" width="16.28515625" style="1" customWidth="1"/>
    <col min="21" max="21" width="24.28515625" style="1" customWidth="1"/>
    <col min="22" max="99" width="12.28515625" style="1" customWidth="1"/>
    <col min="100" max="16384" width="11.42578125" style="1"/>
  </cols>
  <sheetData>
    <row r="1" spans="2:10" ht="15" x14ac:dyDescent="0.2">
      <c r="C1" s="23"/>
      <c r="D1" s="23"/>
    </row>
    <row r="2" spans="2:10" ht="40.5" customHeight="1" x14ac:dyDescent="0.2">
      <c r="B2" s="21"/>
      <c r="C2" s="25"/>
      <c r="D2" s="23"/>
    </row>
    <row r="3" spans="2:10" s="22" customFormat="1" ht="28.5" customHeight="1" x14ac:dyDescent="0.2">
      <c r="B3" s="39"/>
      <c r="C3" s="36"/>
    </row>
    <row r="5" spans="2:10" ht="39" customHeight="1" x14ac:dyDescent="0.2">
      <c r="C5" s="26" t="s">
        <v>168</v>
      </c>
      <c r="D5" s="26" t="s">
        <v>172</v>
      </c>
      <c r="E5" s="26" t="s">
        <v>173</v>
      </c>
      <c r="F5" s="47" t="s">
        <v>178</v>
      </c>
      <c r="G5" s="26" t="s">
        <v>179</v>
      </c>
      <c r="H5" s="26" t="s">
        <v>183</v>
      </c>
      <c r="I5" s="26" t="s">
        <v>186</v>
      </c>
      <c r="J5" s="26" t="s">
        <v>189</v>
      </c>
    </row>
    <row r="6" spans="2:10" ht="17.100000000000001" customHeight="1" thickBot="1" x14ac:dyDescent="0.25">
      <c r="B6" s="28" t="s">
        <v>30</v>
      </c>
      <c r="C6" s="29">
        <v>261</v>
      </c>
      <c r="D6" s="29">
        <v>263</v>
      </c>
      <c r="E6" s="29">
        <v>639</v>
      </c>
      <c r="F6" s="29">
        <v>1344</v>
      </c>
      <c r="G6" s="29">
        <v>1621</v>
      </c>
      <c r="H6" s="29">
        <v>1475</v>
      </c>
      <c r="I6" s="29">
        <v>1289</v>
      </c>
      <c r="J6" s="29">
        <v>1925</v>
      </c>
    </row>
    <row r="7" spans="2:10" ht="17.100000000000001" customHeight="1" thickBot="1" x14ac:dyDescent="0.25">
      <c r="B7" s="28" t="s">
        <v>31</v>
      </c>
      <c r="C7" s="29">
        <v>57</v>
      </c>
      <c r="D7" s="29">
        <v>79</v>
      </c>
      <c r="E7" s="29">
        <v>97</v>
      </c>
      <c r="F7" s="29">
        <v>232</v>
      </c>
      <c r="G7" s="57">
        <v>239</v>
      </c>
      <c r="H7" s="57">
        <v>198</v>
      </c>
      <c r="I7" s="57">
        <v>149</v>
      </c>
      <c r="J7" s="57">
        <v>208</v>
      </c>
    </row>
    <row r="8" spans="2:10" ht="17.100000000000001" customHeight="1" thickBot="1" x14ac:dyDescent="0.25">
      <c r="B8" s="28" t="s">
        <v>98</v>
      </c>
      <c r="C8" s="29">
        <v>34</v>
      </c>
      <c r="D8" s="29">
        <v>49</v>
      </c>
      <c r="E8" s="29">
        <v>98</v>
      </c>
      <c r="F8" s="29">
        <v>176</v>
      </c>
      <c r="G8" s="29">
        <v>202</v>
      </c>
      <c r="H8" s="29">
        <v>125</v>
      </c>
      <c r="I8" s="29">
        <v>175</v>
      </c>
      <c r="J8" s="29">
        <v>236</v>
      </c>
    </row>
    <row r="9" spans="2:10" ht="17.100000000000001" customHeight="1" thickBot="1" x14ac:dyDescent="0.25">
      <c r="B9" s="28" t="s">
        <v>26</v>
      </c>
      <c r="C9" s="29">
        <v>66</v>
      </c>
      <c r="D9" s="29">
        <v>61</v>
      </c>
      <c r="E9" s="29">
        <v>104</v>
      </c>
      <c r="F9" s="29">
        <v>215</v>
      </c>
      <c r="G9" s="29">
        <v>251</v>
      </c>
      <c r="H9" s="29">
        <v>267</v>
      </c>
      <c r="I9" s="29">
        <v>230</v>
      </c>
      <c r="J9" s="29">
        <v>254</v>
      </c>
    </row>
    <row r="10" spans="2:10" ht="17.100000000000001" customHeight="1" thickBot="1" x14ac:dyDescent="0.25">
      <c r="B10" s="28" t="s">
        <v>8</v>
      </c>
      <c r="C10" s="29">
        <v>55</v>
      </c>
      <c r="D10" s="29">
        <v>74</v>
      </c>
      <c r="E10" s="29">
        <v>147</v>
      </c>
      <c r="F10" s="29">
        <v>428</v>
      </c>
      <c r="G10" s="29">
        <v>544</v>
      </c>
      <c r="H10" s="29">
        <v>573</v>
      </c>
      <c r="I10" s="29">
        <v>539</v>
      </c>
      <c r="J10" s="29">
        <v>539</v>
      </c>
    </row>
    <row r="11" spans="2:10" ht="17.100000000000001" customHeight="1" thickBot="1" x14ac:dyDescent="0.25">
      <c r="B11" s="28" t="s">
        <v>9</v>
      </c>
      <c r="C11" s="29">
        <v>24</v>
      </c>
      <c r="D11" s="29">
        <v>22</v>
      </c>
      <c r="E11" s="29">
        <v>34</v>
      </c>
      <c r="F11" s="29">
        <v>76</v>
      </c>
      <c r="G11" s="29">
        <v>50</v>
      </c>
      <c r="H11" s="29">
        <v>73</v>
      </c>
      <c r="I11" s="29">
        <v>123</v>
      </c>
      <c r="J11" s="29">
        <v>103</v>
      </c>
    </row>
    <row r="12" spans="2:10" ht="17.100000000000001" customHeight="1" thickBot="1" x14ac:dyDescent="0.25">
      <c r="B12" s="28" t="s">
        <v>32</v>
      </c>
      <c r="C12" s="29">
        <v>53</v>
      </c>
      <c r="D12" s="29">
        <v>93</v>
      </c>
      <c r="E12" s="29">
        <v>143</v>
      </c>
      <c r="F12" s="29">
        <v>292</v>
      </c>
      <c r="G12" s="29">
        <v>269</v>
      </c>
      <c r="H12" s="29">
        <v>337</v>
      </c>
      <c r="I12" s="29">
        <v>276</v>
      </c>
      <c r="J12" s="29">
        <v>379</v>
      </c>
    </row>
    <row r="13" spans="2:10" ht="17.100000000000001" customHeight="1" thickBot="1" x14ac:dyDescent="0.25">
      <c r="B13" s="28" t="s">
        <v>28</v>
      </c>
      <c r="C13" s="29">
        <v>69</v>
      </c>
      <c r="D13" s="29">
        <v>78</v>
      </c>
      <c r="E13" s="29">
        <v>182</v>
      </c>
      <c r="F13" s="29">
        <v>259</v>
      </c>
      <c r="G13" s="29">
        <v>223</v>
      </c>
      <c r="H13" s="29">
        <v>396</v>
      </c>
      <c r="I13" s="29">
        <v>376</v>
      </c>
      <c r="J13" s="29">
        <v>330</v>
      </c>
    </row>
    <row r="14" spans="2:10" ht="17.100000000000001" customHeight="1" thickBot="1" x14ac:dyDescent="0.25">
      <c r="B14" s="28" t="s">
        <v>18</v>
      </c>
      <c r="C14" s="29">
        <v>846</v>
      </c>
      <c r="D14" s="29">
        <v>1047</v>
      </c>
      <c r="E14" s="29">
        <v>1503</v>
      </c>
      <c r="F14" s="29">
        <v>2594</v>
      </c>
      <c r="G14" s="29">
        <v>2335</v>
      </c>
      <c r="H14" s="29">
        <v>4074</v>
      </c>
      <c r="I14" s="29">
        <v>2598</v>
      </c>
      <c r="J14" s="29">
        <v>3068</v>
      </c>
    </row>
    <row r="15" spans="2:10" ht="17.100000000000001" customHeight="1" thickBot="1" x14ac:dyDescent="0.25">
      <c r="B15" s="28" t="s">
        <v>27</v>
      </c>
      <c r="C15" s="29">
        <v>311</v>
      </c>
      <c r="D15" s="29">
        <v>346</v>
      </c>
      <c r="E15" s="29">
        <v>572</v>
      </c>
      <c r="F15" s="29">
        <v>1030</v>
      </c>
      <c r="G15" s="29">
        <v>1241</v>
      </c>
      <c r="H15" s="29">
        <v>1450</v>
      </c>
      <c r="I15" s="29">
        <v>1175</v>
      </c>
      <c r="J15" s="29">
        <v>1612</v>
      </c>
    </row>
    <row r="16" spans="2:10" ht="17.100000000000001" customHeight="1" thickBot="1" x14ac:dyDescent="0.25">
      <c r="B16" s="28" t="s">
        <v>15</v>
      </c>
      <c r="C16" s="29">
        <v>16</v>
      </c>
      <c r="D16" s="29">
        <v>28</v>
      </c>
      <c r="E16" s="29">
        <v>72</v>
      </c>
      <c r="F16" s="29">
        <v>139</v>
      </c>
      <c r="G16" s="29">
        <v>105</v>
      </c>
      <c r="H16" s="29">
        <v>221</v>
      </c>
      <c r="I16" s="29">
        <v>153</v>
      </c>
      <c r="J16" s="29">
        <v>160</v>
      </c>
    </row>
    <row r="17" spans="2:11" ht="17.100000000000001" customHeight="1" thickBot="1" x14ac:dyDescent="0.25">
      <c r="B17" s="28" t="s">
        <v>10</v>
      </c>
      <c r="C17" s="29">
        <v>102</v>
      </c>
      <c r="D17" s="29">
        <v>138</v>
      </c>
      <c r="E17" s="29">
        <v>200</v>
      </c>
      <c r="F17" s="29">
        <v>384</v>
      </c>
      <c r="G17" s="29">
        <v>339</v>
      </c>
      <c r="H17" s="29">
        <v>550</v>
      </c>
      <c r="I17" s="29">
        <v>379</v>
      </c>
      <c r="J17" s="29">
        <v>561</v>
      </c>
    </row>
    <row r="18" spans="2:11" ht="17.100000000000001" customHeight="1" thickBot="1" x14ac:dyDescent="0.25">
      <c r="B18" s="28" t="s">
        <v>99</v>
      </c>
      <c r="C18" s="29">
        <v>446</v>
      </c>
      <c r="D18" s="29">
        <v>413</v>
      </c>
      <c r="E18" s="29">
        <v>817</v>
      </c>
      <c r="F18" s="29">
        <v>1613</v>
      </c>
      <c r="G18" s="29">
        <v>1191</v>
      </c>
      <c r="H18" s="29">
        <v>1416</v>
      </c>
      <c r="I18" s="29">
        <v>1243</v>
      </c>
      <c r="J18" s="29">
        <v>1496</v>
      </c>
    </row>
    <row r="19" spans="2:11" ht="17.100000000000001" customHeight="1" thickBot="1" x14ac:dyDescent="0.25">
      <c r="B19" s="28" t="s">
        <v>100</v>
      </c>
      <c r="C19" s="29">
        <v>31</v>
      </c>
      <c r="D19" s="29">
        <v>51</v>
      </c>
      <c r="E19" s="29">
        <v>99</v>
      </c>
      <c r="F19" s="29">
        <v>275</v>
      </c>
      <c r="G19" s="29">
        <v>359</v>
      </c>
      <c r="H19" s="29">
        <v>371</v>
      </c>
      <c r="I19" s="29">
        <v>343</v>
      </c>
      <c r="J19" s="29">
        <v>522</v>
      </c>
    </row>
    <row r="20" spans="2:11" ht="17.100000000000001" customHeight="1" thickBot="1" x14ac:dyDescent="0.25">
      <c r="B20" s="28" t="s">
        <v>101</v>
      </c>
      <c r="C20" s="29">
        <v>22</v>
      </c>
      <c r="D20" s="29">
        <v>16</v>
      </c>
      <c r="E20" s="29">
        <v>45</v>
      </c>
      <c r="F20" s="29">
        <v>78</v>
      </c>
      <c r="G20" s="29">
        <v>107</v>
      </c>
      <c r="H20" s="29">
        <v>108</v>
      </c>
      <c r="I20" s="29">
        <v>100</v>
      </c>
      <c r="J20" s="29">
        <v>126</v>
      </c>
    </row>
    <row r="21" spans="2:11" ht="17.100000000000001" customHeight="1" thickBot="1" x14ac:dyDescent="0.25">
      <c r="B21" s="28" t="s">
        <v>29</v>
      </c>
      <c r="C21" s="29">
        <v>93</v>
      </c>
      <c r="D21" s="29">
        <v>99</v>
      </c>
      <c r="E21" s="29">
        <v>139</v>
      </c>
      <c r="F21" s="29">
        <v>240</v>
      </c>
      <c r="G21" s="29">
        <v>207</v>
      </c>
      <c r="H21" s="29">
        <v>307</v>
      </c>
      <c r="I21" s="29">
        <v>151</v>
      </c>
      <c r="J21" s="29">
        <v>219</v>
      </c>
    </row>
    <row r="22" spans="2:11" ht="17.100000000000001" customHeight="1" thickBot="1" x14ac:dyDescent="0.25">
      <c r="B22" s="28" t="s">
        <v>11</v>
      </c>
      <c r="C22" s="29">
        <v>14</v>
      </c>
      <c r="D22" s="29">
        <v>14</v>
      </c>
      <c r="E22" s="29">
        <v>28</v>
      </c>
      <c r="F22" s="29">
        <v>41</v>
      </c>
      <c r="G22" s="29">
        <v>33</v>
      </c>
      <c r="H22" s="29">
        <v>65</v>
      </c>
      <c r="I22" s="29">
        <v>31</v>
      </c>
      <c r="J22" s="29">
        <v>53</v>
      </c>
    </row>
    <row r="23" spans="2:11" ht="17.100000000000001" customHeight="1" thickBot="1" x14ac:dyDescent="0.25">
      <c r="B23" s="49" t="s">
        <v>16</v>
      </c>
      <c r="C23" s="48">
        <v>2500</v>
      </c>
      <c r="D23" s="48">
        <v>2871</v>
      </c>
      <c r="E23" s="48">
        <v>4919</v>
      </c>
      <c r="F23" s="48">
        <v>9416</v>
      </c>
      <c r="G23" s="48">
        <f>SUM(G6:G22)</f>
        <v>9316</v>
      </c>
      <c r="H23" s="48">
        <f>SUM(H6:H22)</f>
        <v>12006</v>
      </c>
      <c r="I23" s="48">
        <f>SUM(I6:I22)</f>
        <v>9330</v>
      </c>
      <c r="J23" s="48">
        <f>SUM(J6:J22)</f>
        <v>11791</v>
      </c>
    </row>
    <row r="24" spans="2:11" ht="34.5" customHeight="1" x14ac:dyDescent="0.2">
      <c r="C24" s="17"/>
      <c r="G24" s="16"/>
      <c r="J24" s="67"/>
    </row>
    <row r="25" spans="2:11" ht="36.75" customHeight="1" x14ac:dyDescent="0.2">
      <c r="B25" s="50"/>
      <c r="C25" s="50"/>
      <c r="D25" s="50"/>
      <c r="E25" s="50"/>
    </row>
    <row r="27" spans="2:11" ht="39" customHeight="1" x14ac:dyDescent="0.2">
      <c r="C27" s="27" t="s">
        <v>180</v>
      </c>
      <c r="D27" s="27" t="s">
        <v>184</v>
      </c>
      <c r="E27" s="27" t="s">
        <v>187</v>
      </c>
      <c r="F27" s="27" t="s">
        <v>190</v>
      </c>
    </row>
    <row r="28" spans="2:11" ht="17.100000000000001" customHeight="1" thickBot="1" x14ac:dyDescent="0.25">
      <c r="B28" s="28" t="s">
        <v>30</v>
      </c>
      <c r="C28" s="30">
        <f t="shared" ref="C28:F45" si="0">+IF(C6&gt;0,(G6-C6)/C6,"-")</f>
        <v>5.2107279693486586</v>
      </c>
      <c r="D28" s="30">
        <f t="shared" si="0"/>
        <v>4.6083650190114067</v>
      </c>
      <c r="E28" s="30">
        <f t="shared" si="0"/>
        <v>1.0172143974960877</v>
      </c>
      <c r="F28" s="30">
        <f t="shared" si="0"/>
        <v>0.43229166666666669</v>
      </c>
      <c r="H28" s="66"/>
      <c r="I28" s="66"/>
      <c r="J28" s="66"/>
      <c r="K28" s="66"/>
    </row>
    <row r="29" spans="2:11" ht="17.100000000000001" customHeight="1" thickBot="1" x14ac:dyDescent="0.25">
      <c r="B29" s="28" t="s">
        <v>31</v>
      </c>
      <c r="C29" s="30">
        <f t="shared" si="0"/>
        <v>3.192982456140351</v>
      </c>
      <c r="D29" s="30">
        <f t="shared" si="0"/>
        <v>1.5063291139240507</v>
      </c>
      <c r="E29" s="30">
        <f t="shared" si="0"/>
        <v>0.53608247422680411</v>
      </c>
      <c r="F29" s="30">
        <f t="shared" si="0"/>
        <v>-0.10344827586206896</v>
      </c>
      <c r="H29" s="66"/>
      <c r="I29" s="66"/>
      <c r="J29" s="66"/>
      <c r="K29" s="66"/>
    </row>
    <row r="30" spans="2:11" ht="17.100000000000001" customHeight="1" thickBot="1" x14ac:dyDescent="0.25">
      <c r="B30" s="28" t="s">
        <v>98</v>
      </c>
      <c r="C30" s="30">
        <f t="shared" si="0"/>
        <v>4.9411764705882355</v>
      </c>
      <c r="D30" s="30">
        <f t="shared" si="0"/>
        <v>1.5510204081632653</v>
      </c>
      <c r="E30" s="30">
        <f t="shared" si="0"/>
        <v>0.7857142857142857</v>
      </c>
      <c r="F30" s="30">
        <f t="shared" si="0"/>
        <v>0.34090909090909088</v>
      </c>
      <c r="H30" s="66"/>
      <c r="I30" s="66"/>
      <c r="J30" s="66"/>
      <c r="K30" s="66"/>
    </row>
    <row r="31" spans="2:11" ht="17.100000000000001" customHeight="1" thickBot="1" x14ac:dyDescent="0.25">
      <c r="B31" s="28" t="s">
        <v>26</v>
      </c>
      <c r="C31" s="30">
        <f t="shared" si="0"/>
        <v>2.8030303030303032</v>
      </c>
      <c r="D31" s="30">
        <f t="shared" si="0"/>
        <v>3.377049180327869</v>
      </c>
      <c r="E31" s="30">
        <f t="shared" si="0"/>
        <v>1.2115384615384615</v>
      </c>
      <c r="F31" s="30">
        <f t="shared" si="0"/>
        <v>0.18139534883720931</v>
      </c>
      <c r="H31" s="66"/>
      <c r="I31" s="66"/>
      <c r="J31" s="66"/>
      <c r="K31" s="66"/>
    </row>
    <row r="32" spans="2:11" ht="17.100000000000001" customHeight="1" thickBot="1" x14ac:dyDescent="0.25">
      <c r="B32" s="28" t="s">
        <v>8</v>
      </c>
      <c r="C32" s="30">
        <f t="shared" si="0"/>
        <v>8.8909090909090907</v>
      </c>
      <c r="D32" s="30">
        <f t="shared" si="0"/>
        <v>6.743243243243243</v>
      </c>
      <c r="E32" s="30">
        <f t="shared" si="0"/>
        <v>2.6666666666666665</v>
      </c>
      <c r="F32" s="30">
        <f t="shared" si="0"/>
        <v>0.25934579439252337</v>
      </c>
      <c r="H32" s="66"/>
      <c r="I32" s="66"/>
      <c r="J32" s="66"/>
      <c r="K32" s="66"/>
    </row>
    <row r="33" spans="1:23" ht="17.100000000000001" customHeight="1" thickBot="1" x14ac:dyDescent="0.25">
      <c r="B33" s="28" t="s">
        <v>9</v>
      </c>
      <c r="C33" s="30">
        <f t="shared" si="0"/>
        <v>1.0833333333333333</v>
      </c>
      <c r="D33" s="30">
        <f t="shared" si="0"/>
        <v>2.3181818181818183</v>
      </c>
      <c r="E33" s="30">
        <f t="shared" si="0"/>
        <v>2.6176470588235294</v>
      </c>
      <c r="F33" s="30">
        <f t="shared" si="0"/>
        <v>0.35526315789473684</v>
      </c>
      <c r="H33" s="66"/>
      <c r="I33" s="66"/>
      <c r="J33" s="66"/>
      <c r="K33" s="66"/>
    </row>
    <row r="34" spans="1:23" ht="17.100000000000001" customHeight="1" thickBot="1" x14ac:dyDescent="0.25">
      <c r="B34" s="28" t="s">
        <v>32</v>
      </c>
      <c r="C34" s="30">
        <f t="shared" si="0"/>
        <v>4.0754716981132075</v>
      </c>
      <c r="D34" s="30">
        <f t="shared" si="0"/>
        <v>2.6236559139784945</v>
      </c>
      <c r="E34" s="30">
        <f t="shared" si="0"/>
        <v>0.93006993006993011</v>
      </c>
      <c r="F34" s="30">
        <f t="shared" si="0"/>
        <v>0.29794520547945208</v>
      </c>
      <c r="H34" s="66"/>
      <c r="I34" s="66"/>
      <c r="J34" s="66"/>
      <c r="K34" s="66"/>
    </row>
    <row r="35" spans="1:23" ht="17.100000000000001" customHeight="1" thickBot="1" x14ac:dyDescent="0.25">
      <c r="B35" s="28" t="s">
        <v>28</v>
      </c>
      <c r="C35" s="30">
        <f t="shared" si="0"/>
        <v>2.2318840579710146</v>
      </c>
      <c r="D35" s="30">
        <f t="shared" si="0"/>
        <v>4.0769230769230766</v>
      </c>
      <c r="E35" s="30">
        <f t="shared" si="0"/>
        <v>1.0659340659340659</v>
      </c>
      <c r="F35" s="30">
        <f t="shared" si="0"/>
        <v>0.27413127413127414</v>
      </c>
      <c r="H35" s="66"/>
      <c r="I35" s="66"/>
      <c r="J35" s="66"/>
      <c r="K35" s="66"/>
    </row>
    <row r="36" spans="1:23" ht="17.100000000000001" customHeight="1" thickBot="1" x14ac:dyDescent="0.25">
      <c r="B36" s="28" t="s">
        <v>18</v>
      </c>
      <c r="C36" s="30">
        <f t="shared" si="0"/>
        <v>1.760047281323877</v>
      </c>
      <c r="D36" s="30">
        <f t="shared" si="0"/>
        <v>2.8911174785100289</v>
      </c>
      <c r="E36" s="30">
        <f t="shared" si="0"/>
        <v>0.72854291417165673</v>
      </c>
      <c r="F36" s="30">
        <f t="shared" si="0"/>
        <v>0.18272937548188126</v>
      </c>
      <c r="H36" s="66"/>
      <c r="I36" s="66"/>
      <c r="J36" s="66"/>
      <c r="K36" s="66"/>
    </row>
    <row r="37" spans="1:23" ht="17.100000000000001" customHeight="1" thickBot="1" x14ac:dyDescent="0.25">
      <c r="B37" s="28" t="s">
        <v>27</v>
      </c>
      <c r="C37" s="30">
        <f t="shared" si="0"/>
        <v>2.990353697749196</v>
      </c>
      <c r="D37" s="30">
        <f t="shared" si="0"/>
        <v>3.1907514450867054</v>
      </c>
      <c r="E37" s="30">
        <f t="shared" si="0"/>
        <v>1.0541958041958042</v>
      </c>
      <c r="F37" s="30">
        <f t="shared" si="0"/>
        <v>0.56504854368932034</v>
      </c>
      <c r="H37" s="66"/>
      <c r="I37" s="66"/>
      <c r="J37" s="66"/>
      <c r="K37" s="66"/>
    </row>
    <row r="38" spans="1:23" ht="17.100000000000001" customHeight="1" thickBot="1" x14ac:dyDescent="0.25">
      <c r="B38" s="28" t="s">
        <v>15</v>
      </c>
      <c r="C38" s="30">
        <f t="shared" si="0"/>
        <v>5.5625</v>
      </c>
      <c r="D38" s="30">
        <f t="shared" si="0"/>
        <v>6.8928571428571432</v>
      </c>
      <c r="E38" s="30">
        <f t="shared" si="0"/>
        <v>1.125</v>
      </c>
      <c r="F38" s="30">
        <f t="shared" si="0"/>
        <v>0.15107913669064749</v>
      </c>
      <c r="H38" s="66"/>
      <c r="I38" s="66"/>
      <c r="J38" s="66"/>
      <c r="K38" s="66"/>
    </row>
    <row r="39" spans="1:23" ht="17.100000000000001" customHeight="1" thickBot="1" x14ac:dyDescent="0.25">
      <c r="B39" s="28" t="s">
        <v>10</v>
      </c>
      <c r="C39" s="30">
        <f t="shared" si="0"/>
        <v>2.3235294117647061</v>
      </c>
      <c r="D39" s="30">
        <f t="shared" si="0"/>
        <v>2.9855072463768115</v>
      </c>
      <c r="E39" s="30">
        <f t="shared" si="0"/>
        <v>0.89500000000000002</v>
      </c>
      <c r="F39" s="30">
        <f t="shared" si="0"/>
        <v>0.4609375</v>
      </c>
      <c r="H39" s="66"/>
      <c r="I39" s="66"/>
      <c r="J39" s="66"/>
      <c r="K39" s="66"/>
    </row>
    <row r="40" spans="1:23" ht="17.100000000000001" customHeight="1" thickBot="1" x14ac:dyDescent="0.25">
      <c r="B40" s="28" t="s">
        <v>99</v>
      </c>
      <c r="C40" s="30">
        <f t="shared" si="0"/>
        <v>1.6704035874439462</v>
      </c>
      <c r="D40" s="30">
        <f t="shared" si="0"/>
        <v>2.4285714285714284</v>
      </c>
      <c r="E40" s="30">
        <f t="shared" si="0"/>
        <v>0.52141982864137082</v>
      </c>
      <c r="F40" s="30">
        <f t="shared" si="0"/>
        <v>-7.253564786112833E-2</v>
      </c>
      <c r="H40" s="66"/>
      <c r="I40" s="66"/>
      <c r="J40" s="66"/>
      <c r="K40" s="66"/>
    </row>
    <row r="41" spans="1:23" ht="17.100000000000001" customHeight="1" thickBot="1" x14ac:dyDescent="0.25">
      <c r="B41" s="28" t="s">
        <v>100</v>
      </c>
      <c r="C41" s="30">
        <f t="shared" si="0"/>
        <v>10.580645161290322</v>
      </c>
      <c r="D41" s="30">
        <f t="shared" si="0"/>
        <v>6.2745098039215685</v>
      </c>
      <c r="E41" s="30">
        <f t="shared" si="0"/>
        <v>2.4646464646464645</v>
      </c>
      <c r="F41" s="30">
        <f t="shared" si="0"/>
        <v>0.89818181818181819</v>
      </c>
      <c r="H41" s="66"/>
      <c r="I41" s="66"/>
      <c r="J41" s="66"/>
      <c r="K41" s="66"/>
    </row>
    <row r="42" spans="1:23" ht="17.100000000000001" customHeight="1" thickBot="1" x14ac:dyDescent="0.25">
      <c r="B42" s="28" t="s">
        <v>101</v>
      </c>
      <c r="C42" s="30">
        <f t="shared" si="0"/>
        <v>3.8636363636363638</v>
      </c>
      <c r="D42" s="30">
        <f t="shared" si="0"/>
        <v>5.75</v>
      </c>
      <c r="E42" s="30">
        <f t="shared" si="0"/>
        <v>1.2222222222222223</v>
      </c>
      <c r="F42" s="30">
        <f t="shared" si="0"/>
        <v>0.61538461538461542</v>
      </c>
      <c r="H42" s="66"/>
      <c r="I42" s="66"/>
      <c r="J42" s="66"/>
      <c r="K42" s="66"/>
    </row>
    <row r="43" spans="1:23" ht="17.100000000000001" customHeight="1" thickBot="1" x14ac:dyDescent="0.25">
      <c r="B43" s="28" t="s">
        <v>29</v>
      </c>
      <c r="C43" s="30">
        <f t="shared" si="0"/>
        <v>1.2258064516129032</v>
      </c>
      <c r="D43" s="30">
        <f t="shared" si="0"/>
        <v>2.1010101010101012</v>
      </c>
      <c r="E43" s="30">
        <f t="shared" si="0"/>
        <v>8.6330935251798566E-2</v>
      </c>
      <c r="F43" s="30">
        <f t="shared" si="0"/>
        <v>-8.7499999999999994E-2</v>
      </c>
      <c r="H43" s="66"/>
      <c r="I43" s="66"/>
      <c r="J43" s="66"/>
      <c r="K43" s="66"/>
    </row>
    <row r="44" spans="1:23" ht="17.100000000000001" customHeight="1" thickBot="1" x14ac:dyDescent="0.25">
      <c r="B44" s="28" t="s">
        <v>11</v>
      </c>
      <c r="C44" s="30">
        <f t="shared" si="0"/>
        <v>1.3571428571428572</v>
      </c>
      <c r="D44" s="30">
        <f t="shared" si="0"/>
        <v>3.6428571428571428</v>
      </c>
      <c r="E44" s="30">
        <f t="shared" si="0"/>
        <v>0.10714285714285714</v>
      </c>
      <c r="F44" s="30">
        <f t="shared" si="0"/>
        <v>0.29268292682926828</v>
      </c>
      <c r="H44" s="66"/>
      <c r="I44" s="66"/>
      <c r="J44" s="66"/>
      <c r="K44" s="66"/>
    </row>
    <row r="45" spans="1:23" ht="17.100000000000001" customHeight="1" thickBot="1" x14ac:dyDescent="0.25">
      <c r="B45" s="49" t="s">
        <v>16</v>
      </c>
      <c r="C45" s="51">
        <f t="shared" si="0"/>
        <v>2.7263999999999999</v>
      </c>
      <c r="D45" s="51">
        <f t="shared" si="0"/>
        <v>3.1818181818181817</v>
      </c>
      <c r="E45" s="51">
        <f t="shared" si="0"/>
        <v>0.8967269770278512</v>
      </c>
      <c r="F45" s="51">
        <f t="shared" si="0"/>
        <v>0.25223024638912489</v>
      </c>
      <c r="H45" s="66"/>
      <c r="I45" s="66"/>
      <c r="J45" s="66"/>
      <c r="K45" s="66"/>
    </row>
    <row r="48" spans="1:23" x14ac:dyDescent="0.2">
      <c r="A48" s="20"/>
      <c r="B48" s="20"/>
      <c r="C48" s="20"/>
      <c r="D48" s="20"/>
      <c r="E48" s="20"/>
      <c r="F48" s="20"/>
      <c r="G48" s="20"/>
      <c r="H48" s="20"/>
      <c r="I48" s="20"/>
      <c r="J48" s="20"/>
      <c r="K48" s="20"/>
      <c r="L48" s="20"/>
      <c r="M48" s="20"/>
      <c r="N48" s="20"/>
      <c r="O48" s="20"/>
      <c r="P48" s="20"/>
      <c r="Q48" s="20"/>
      <c r="R48" s="20"/>
      <c r="S48" s="20"/>
      <c r="T48" s="20"/>
      <c r="U48" s="20"/>
      <c r="V48" s="20"/>
      <c r="W48" s="20"/>
    </row>
    <row r="49" spans="1:23" x14ac:dyDescent="0.2">
      <c r="A49" s="20"/>
      <c r="B49" s="20"/>
      <c r="C49" s="20"/>
      <c r="D49" s="20"/>
      <c r="E49" s="20"/>
      <c r="F49" s="20"/>
      <c r="G49" s="20"/>
      <c r="H49" s="20"/>
      <c r="I49" s="20"/>
      <c r="J49" s="20"/>
      <c r="K49" s="20"/>
      <c r="L49" s="20"/>
      <c r="M49" s="20"/>
      <c r="N49" s="20"/>
      <c r="O49" s="20"/>
      <c r="P49" s="20"/>
      <c r="Q49" s="20"/>
      <c r="R49" s="20"/>
      <c r="S49" s="20"/>
      <c r="T49" s="20"/>
      <c r="U49" s="20"/>
      <c r="V49" s="20"/>
      <c r="W49" s="20"/>
    </row>
    <row r="50" spans="1:23" x14ac:dyDescent="0.2">
      <c r="A50" s="20"/>
      <c r="B50" s="20"/>
      <c r="C50" s="20"/>
      <c r="D50" s="20"/>
      <c r="E50" s="20"/>
      <c r="F50" s="20"/>
      <c r="G50" s="20"/>
      <c r="H50" s="20"/>
      <c r="I50" s="20"/>
      <c r="J50" s="20"/>
      <c r="K50" s="20"/>
      <c r="L50" s="20"/>
      <c r="M50" s="20"/>
      <c r="N50" s="20"/>
      <c r="O50" s="20"/>
      <c r="P50" s="20"/>
      <c r="Q50" s="20"/>
      <c r="R50" s="20"/>
      <c r="S50" s="20"/>
      <c r="T50" s="20"/>
      <c r="U50" s="20"/>
      <c r="V50" s="20"/>
      <c r="W50" s="20"/>
    </row>
    <row r="51" spans="1:23" ht="39" customHeight="1" x14ac:dyDescent="0.2">
      <c r="A51" s="20"/>
      <c r="B51" s="20"/>
      <c r="C51" s="26" t="s">
        <v>168</v>
      </c>
      <c r="D51" s="26" t="s">
        <v>172</v>
      </c>
      <c r="E51" s="26" t="s">
        <v>173</v>
      </c>
      <c r="F51" s="47" t="s">
        <v>178</v>
      </c>
      <c r="G51" s="26" t="s">
        <v>181</v>
      </c>
      <c r="H51" s="26" t="s">
        <v>183</v>
      </c>
      <c r="I51" s="26" t="s">
        <v>186</v>
      </c>
      <c r="J51" s="26" t="s">
        <v>189</v>
      </c>
      <c r="K51" s="20"/>
      <c r="L51" s="20"/>
      <c r="M51" s="20"/>
      <c r="N51" s="20"/>
      <c r="O51" s="20"/>
      <c r="P51" s="20">
        <v>2022</v>
      </c>
      <c r="Q51" s="20">
        <v>2023</v>
      </c>
      <c r="R51" s="20"/>
      <c r="S51" s="20"/>
      <c r="T51" s="20"/>
    </row>
    <row r="52" spans="1:23" ht="15" thickBot="1" x14ac:dyDescent="0.25">
      <c r="A52" s="20"/>
      <c r="B52" s="28" t="s">
        <v>30</v>
      </c>
      <c r="C52" s="64">
        <v>3.0132026765552049</v>
      </c>
      <c r="D52" s="64">
        <v>3.0362923522376204</v>
      </c>
      <c r="E52" s="64">
        <v>7.3771513805317097</v>
      </c>
      <c r="F52" s="64">
        <v>15.516262058583127</v>
      </c>
      <c r="G52" s="64">
        <f>+G6/$Q52*100000</f>
        <v>18.536011834688964</v>
      </c>
      <c r="H52" s="64">
        <f>+H6/$Q52*100000</f>
        <v>16.866512927924873</v>
      </c>
      <c r="I52" s="64">
        <f>+I6/$Q52*100000</f>
        <v>14.7396170604035</v>
      </c>
      <c r="J52" s="64">
        <f>+J6/$Q52*100000</f>
        <v>22.012228736444325</v>
      </c>
      <c r="K52" s="20"/>
      <c r="L52" s="20"/>
      <c r="M52" s="20"/>
      <c r="N52" s="20"/>
      <c r="O52" s="20"/>
      <c r="P52" s="20">
        <v>8668474</v>
      </c>
      <c r="Q52" s="20">
        <v>8745139</v>
      </c>
      <c r="R52" s="20"/>
      <c r="S52" s="20"/>
      <c r="T52" s="20"/>
    </row>
    <row r="53" spans="1:23" ht="15" thickBot="1" x14ac:dyDescent="0.25">
      <c r="A53" s="20"/>
      <c r="B53" s="28" t="s">
        <v>31</v>
      </c>
      <c r="C53" s="64">
        <v>4.3007767051825114</v>
      </c>
      <c r="D53" s="64">
        <v>5.9607256089371647</v>
      </c>
      <c r="E53" s="64">
        <v>7.3188656211000636</v>
      </c>
      <c r="F53" s="64">
        <v>17.5049157123218</v>
      </c>
      <c r="G53" s="64">
        <f t="shared" ref="G53:J69" si="1">+G7/$Q53*100000</f>
        <v>17.712520602848233</v>
      </c>
      <c r="H53" s="64">
        <f t="shared" si="1"/>
        <v>14.673971043363808</v>
      </c>
      <c r="I53" s="64">
        <f t="shared" si="1"/>
        <v>11.042533764955593</v>
      </c>
      <c r="J53" s="64">
        <f t="shared" si="1"/>
        <v>15.415080692018547</v>
      </c>
      <c r="K53" s="20"/>
      <c r="L53" s="20"/>
      <c r="M53" s="20"/>
      <c r="N53" s="20"/>
      <c r="O53" s="20"/>
      <c r="P53" s="20">
        <v>1326315</v>
      </c>
      <c r="Q53" s="20">
        <v>1349328</v>
      </c>
      <c r="R53" s="20"/>
      <c r="S53" s="20"/>
      <c r="T53" s="20"/>
    </row>
    <row r="54" spans="1:23" ht="15" thickBot="1" x14ac:dyDescent="0.25">
      <c r="A54" s="20"/>
      <c r="B54" s="28" t="s">
        <v>98</v>
      </c>
      <c r="C54" s="64">
        <v>3.3847719111716383</v>
      </c>
      <c r="D54" s="64">
        <v>4.8780536366885388</v>
      </c>
      <c r="E54" s="64">
        <v>9.7561072733770775</v>
      </c>
      <c r="F54" s="64">
        <v>17.521172246064953</v>
      </c>
      <c r="G54" s="64">
        <f t="shared" si="1"/>
        <v>20.067454463270103</v>
      </c>
      <c r="H54" s="64">
        <f t="shared" si="1"/>
        <v>12.417979247073083</v>
      </c>
      <c r="I54" s="64">
        <f t="shared" si="1"/>
        <v>17.385170945902313</v>
      </c>
      <c r="J54" s="64">
        <f t="shared" si="1"/>
        <v>23.445144818473981</v>
      </c>
      <c r="K54" s="20"/>
      <c r="L54" s="20"/>
      <c r="M54" s="20"/>
      <c r="N54" s="20"/>
      <c r="O54" s="20"/>
      <c r="P54" s="20">
        <v>1004686</v>
      </c>
      <c r="Q54" s="20">
        <v>1006605</v>
      </c>
      <c r="R54" s="20"/>
      <c r="S54" s="20"/>
      <c r="T54" s="20"/>
    </row>
    <row r="55" spans="1:23" ht="15" thickBot="1" x14ac:dyDescent="0.25">
      <c r="A55" s="20"/>
      <c r="B55" s="28" t="s">
        <v>26</v>
      </c>
      <c r="C55" s="64">
        <v>5.6110329911736754</v>
      </c>
      <c r="D55" s="64">
        <v>5.1859547342665788</v>
      </c>
      <c r="E55" s="64">
        <v>8.8416277436676101</v>
      </c>
      <c r="F55" s="64">
        <v>18.278365047005156</v>
      </c>
      <c r="G55" s="64">
        <f t="shared" si="1"/>
        <v>20.800082205902584</v>
      </c>
      <c r="H55" s="64">
        <f t="shared" si="1"/>
        <v>22.12598386046211</v>
      </c>
      <c r="I55" s="64">
        <f t="shared" si="1"/>
        <v>19.059836284293205</v>
      </c>
      <c r="J55" s="64">
        <f t="shared" si="1"/>
        <v>21.048688766132493</v>
      </c>
      <c r="K55" s="20"/>
      <c r="L55" s="20"/>
      <c r="M55" s="20"/>
      <c r="N55" s="20"/>
      <c r="O55" s="20"/>
      <c r="P55" s="20">
        <v>1176659</v>
      </c>
      <c r="Q55" s="20">
        <v>1206726</v>
      </c>
      <c r="R55" s="20"/>
      <c r="S55" s="20"/>
      <c r="T55" s="20"/>
    </row>
    <row r="56" spans="1:23" ht="15" thickBot="1" x14ac:dyDescent="0.25">
      <c r="A56" s="20"/>
      <c r="B56" s="28" t="s">
        <v>8</v>
      </c>
      <c r="C56" s="64">
        <v>2.5270950536938779</v>
      </c>
      <c r="D56" s="64">
        <v>3.4000915267881267</v>
      </c>
      <c r="E56" s="64">
        <v>6.7542358707818195</v>
      </c>
      <c r="F56" s="64">
        <v>19.665394236017811</v>
      </c>
      <c r="G56" s="64">
        <f t="shared" si="1"/>
        <v>24.583081778513666</v>
      </c>
      <c r="H56" s="64">
        <f t="shared" si="1"/>
        <v>25.893576946853546</v>
      </c>
      <c r="I56" s="64">
        <f t="shared" si="1"/>
        <v>24.357134335696443</v>
      </c>
      <c r="J56" s="64">
        <f t="shared" si="1"/>
        <v>24.357134335696443</v>
      </c>
      <c r="O56" s="20"/>
      <c r="P56" s="20">
        <v>2177701</v>
      </c>
      <c r="Q56" s="20">
        <v>2212904</v>
      </c>
      <c r="R56" s="20"/>
      <c r="S56" s="20"/>
      <c r="T56" s="20"/>
    </row>
    <row r="57" spans="1:23" ht="15" thickBot="1" x14ac:dyDescent="0.25">
      <c r="A57" s="20"/>
      <c r="B57" s="28" t="s">
        <v>9</v>
      </c>
      <c r="C57" s="64">
        <v>4.1010078226724218</v>
      </c>
      <c r="D57" s="64">
        <v>3.7592571707830533</v>
      </c>
      <c r="E57" s="64">
        <v>5.8097610821192642</v>
      </c>
      <c r="F57" s="64">
        <v>12.986524771796002</v>
      </c>
      <c r="G57" s="64">
        <f t="shared" si="1"/>
        <v>8.4957580679966487</v>
      </c>
      <c r="H57" s="64">
        <f t="shared" si="1"/>
        <v>12.403806779275108</v>
      </c>
      <c r="I57" s="64">
        <f t="shared" si="1"/>
        <v>20.899564847271758</v>
      </c>
      <c r="J57" s="64">
        <f t="shared" si="1"/>
        <v>17.501261620073098</v>
      </c>
      <c r="O57" s="20"/>
      <c r="P57" s="20">
        <v>585402</v>
      </c>
      <c r="Q57" s="20">
        <v>588529</v>
      </c>
      <c r="R57" s="20"/>
      <c r="S57" s="20"/>
      <c r="T57" s="20"/>
    </row>
    <row r="58" spans="1:23" ht="15" thickBot="1" x14ac:dyDescent="0.25">
      <c r="A58" s="20"/>
      <c r="B58" s="28" t="s">
        <v>170</v>
      </c>
      <c r="C58" s="64">
        <v>2.2362265322792974</v>
      </c>
      <c r="D58" s="64">
        <v>3.923944669848578</v>
      </c>
      <c r="E58" s="64">
        <v>6.0335923418101789</v>
      </c>
      <c r="F58" s="64">
        <v>12.320342404255751</v>
      </c>
      <c r="G58" s="64">
        <f t="shared" si="1"/>
        <v>11.290371998870125</v>
      </c>
      <c r="H58" s="64">
        <f t="shared" si="1"/>
        <v>14.144443730926511</v>
      </c>
      <c r="I58" s="64">
        <f t="shared" si="1"/>
        <v>11.584173500699457</v>
      </c>
      <c r="J58" s="64">
        <f t="shared" si="1"/>
        <v>15.907252741902516</v>
      </c>
      <c r="O58" s="20"/>
      <c r="P58" s="20">
        <v>2372640</v>
      </c>
      <c r="Q58" s="20">
        <v>2382561</v>
      </c>
      <c r="R58" s="20"/>
      <c r="S58" s="20"/>
      <c r="T58" s="20"/>
    </row>
    <row r="59" spans="1:23" ht="15" thickBot="1" x14ac:dyDescent="0.25">
      <c r="A59" s="20"/>
      <c r="B59" s="28" t="s">
        <v>28</v>
      </c>
      <c r="C59" s="64">
        <v>3.3622568637550172</v>
      </c>
      <c r="D59" s="64">
        <v>3.8008121068534977</v>
      </c>
      <c r="E59" s="64">
        <v>8.8685615826581614</v>
      </c>
      <c r="F59" s="64">
        <v>12.620645329167383</v>
      </c>
      <c r="G59" s="64">
        <f t="shared" si="1"/>
        <v>10.717933313307299</v>
      </c>
      <c r="H59" s="64">
        <f t="shared" si="1"/>
        <v>19.032742565334935</v>
      </c>
      <c r="I59" s="64">
        <f t="shared" si="1"/>
        <v>18.07149294082307</v>
      </c>
      <c r="J59" s="64">
        <f t="shared" si="1"/>
        <v>15.86061880444578</v>
      </c>
      <c r="O59" s="20"/>
      <c r="P59" s="20">
        <v>2053328</v>
      </c>
      <c r="Q59" s="20">
        <v>2080625</v>
      </c>
      <c r="R59" s="20"/>
      <c r="S59" s="20"/>
      <c r="T59" s="20"/>
    </row>
    <row r="60" spans="1:23" ht="15" thickBot="1" x14ac:dyDescent="0.25">
      <c r="A60" s="20"/>
      <c r="B60" s="28" t="s">
        <v>18</v>
      </c>
      <c r="C60" s="64">
        <v>10.869422771980325</v>
      </c>
      <c r="D60" s="64">
        <v>13.451874281635224</v>
      </c>
      <c r="E60" s="64">
        <v>19.310570243837386</v>
      </c>
      <c r="F60" s="64">
        <v>33.327757293755276</v>
      </c>
      <c r="G60" s="64">
        <f t="shared" si="1"/>
        <v>29.560494317295639</v>
      </c>
      <c r="H60" s="64">
        <f t="shared" si="1"/>
        <v>51.575783232831874</v>
      </c>
      <c r="I60" s="64">
        <f t="shared" si="1"/>
        <v>32.890006096931081</v>
      </c>
      <c r="J60" s="64">
        <f t="shared" si="1"/>
        <v>38.840084182211136</v>
      </c>
      <c r="O60" s="20"/>
      <c r="P60" s="20">
        <v>7792611</v>
      </c>
      <c r="Q60" s="20">
        <v>7899056</v>
      </c>
      <c r="R60" s="20"/>
      <c r="S60" s="20"/>
      <c r="T60" s="20"/>
    </row>
    <row r="61" spans="1:23" ht="15" thickBot="1" x14ac:dyDescent="0.25">
      <c r="A61" s="20"/>
      <c r="B61" s="28" t="s">
        <v>171</v>
      </c>
      <c r="C61" s="64">
        <v>6.1090126794424258</v>
      </c>
      <c r="D61" s="64">
        <v>6.7965221449745314</v>
      </c>
      <c r="E61" s="64">
        <v>11.235868979553272</v>
      </c>
      <c r="F61" s="64">
        <v>20.232421414230544</v>
      </c>
      <c r="G61" s="64">
        <f t="shared" si="1"/>
        <v>23.781832634538386</v>
      </c>
      <c r="H61" s="64">
        <f t="shared" si="1"/>
        <v>27.786992199903839</v>
      </c>
      <c r="I61" s="64">
        <f t="shared" si="1"/>
        <v>22.517045403370354</v>
      </c>
      <c r="J61" s="64">
        <f t="shared" si="1"/>
        <v>30.891469949134475</v>
      </c>
      <c r="O61" s="20"/>
      <c r="P61" s="20">
        <v>5097967</v>
      </c>
      <c r="Q61" s="20">
        <v>5218269</v>
      </c>
      <c r="R61" s="20"/>
      <c r="S61" s="20"/>
      <c r="T61" s="20"/>
    </row>
    <row r="62" spans="1:23" ht="15" thickBot="1" x14ac:dyDescent="0.25">
      <c r="A62" s="20"/>
      <c r="B62" s="28" t="s">
        <v>15</v>
      </c>
      <c r="C62" s="64">
        <v>1.5176737855052669</v>
      </c>
      <c r="D62" s="64">
        <v>2.6559291246342167</v>
      </c>
      <c r="E62" s="64">
        <v>6.8295320347737007</v>
      </c>
      <c r="F62" s="64">
        <v>13.184791011577007</v>
      </c>
      <c r="G62" s="64">
        <f t="shared" si="1"/>
        <v>9.9591674136042219</v>
      </c>
      <c r="H62" s="64">
        <f t="shared" si="1"/>
        <v>20.961676175300315</v>
      </c>
      <c r="I62" s="64">
        <f t="shared" si="1"/>
        <v>14.511929659823295</v>
      </c>
      <c r="J62" s="64">
        <f t="shared" si="1"/>
        <v>15.175874154063578</v>
      </c>
      <c r="O62" s="20"/>
      <c r="P62" s="20">
        <v>1054776</v>
      </c>
      <c r="Q62" s="20">
        <v>1054305</v>
      </c>
      <c r="R62" s="20"/>
      <c r="S62" s="20"/>
      <c r="T62" s="20"/>
    </row>
    <row r="63" spans="1:23" ht="15" thickBot="1" x14ac:dyDescent="0.25">
      <c r="A63" s="20"/>
      <c r="B63" s="28" t="s">
        <v>10</v>
      </c>
      <c r="C63" s="64">
        <v>3.7930172783092959</v>
      </c>
      <c r="D63" s="64">
        <v>5.131729258889048</v>
      </c>
      <c r="E63" s="64">
        <v>7.4372887809986201</v>
      </c>
      <c r="F63" s="64">
        <v>14.279594459517348</v>
      </c>
      <c r="G63" s="64">
        <f t="shared" si="1"/>
        <v>12.556876352920085</v>
      </c>
      <c r="H63" s="64">
        <f t="shared" si="1"/>
        <v>20.37251325694999</v>
      </c>
      <c r="I63" s="64">
        <f t="shared" si="1"/>
        <v>14.038513680698266</v>
      </c>
      <c r="J63" s="64">
        <f t="shared" si="1"/>
        <v>20.779963522088991</v>
      </c>
      <c r="O63" s="20"/>
      <c r="P63" s="20">
        <v>2690464</v>
      </c>
      <c r="Q63" s="20">
        <v>2699716</v>
      </c>
      <c r="R63" s="20"/>
      <c r="S63" s="20"/>
      <c r="T63" s="20"/>
    </row>
    <row r="64" spans="1:23" ht="15" thickBot="1" x14ac:dyDescent="0.25">
      <c r="A64" s="20"/>
      <c r="B64" s="28" t="s">
        <v>99</v>
      </c>
      <c r="C64" s="64">
        <v>6.6128387523026326</v>
      </c>
      <c r="D64" s="64">
        <v>6.1235479926031102</v>
      </c>
      <c r="E64" s="64">
        <v>12.113653050742712</v>
      </c>
      <c r="F64" s="64">
        <v>23.915939254403913</v>
      </c>
      <c r="G64" s="64">
        <f t="shared" si="1"/>
        <v>17.389511627757575</v>
      </c>
      <c r="H64" s="64">
        <f t="shared" si="1"/>
        <v>20.674683849626135</v>
      </c>
      <c r="I64" s="64">
        <f t="shared" si="1"/>
        <v>18.148751430144973</v>
      </c>
      <c r="J64" s="64">
        <f t="shared" si="1"/>
        <v>21.842745084068287</v>
      </c>
      <c r="O64" s="20"/>
      <c r="P64" s="20">
        <v>6750336</v>
      </c>
      <c r="Q64" s="20">
        <v>6848956</v>
      </c>
      <c r="R64" s="20"/>
      <c r="S64" s="20"/>
      <c r="T64" s="20"/>
    </row>
    <row r="65" spans="1:23" ht="15" thickBot="1" x14ac:dyDescent="0.25">
      <c r="A65" s="20"/>
      <c r="B65" s="28" t="s">
        <v>100</v>
      </c>
      <c r="C65" s="64">
        <v>2.0242399468734962</v>
      </c>
      <c r="D65" s="64">
        <v>3.3302012029209132</v>
      </c>
      <c r="E65" s="64">
        <v>6.4645082174347133</v>
      </c>
      <c r="F65" s="64">
        <v>17.95696727065198</v>
      </c>
      <c r="G65" s="64">
        <f t="shared" si="1"/>
        <v>23.121223479827858</v>
      </c>
      <c r="H65" s="64">
        <f t="shared" si="1"/>
        <v>23.894077746563053</v>
      </c>
      <c r="I65" s="64">
        <f t="shared" si="1"/>
        <v>22.090751124180937</v>
      </c>
      <c r="J65" s="64">
        <f t="shared" si="1"/>
        <v>33.619160602980898</v>
      </c>
      <c r="O65" s="20"/>
      <c r="P65" s="20">
        <v>1531878</v>
      </c>
      <c r="Q65" s="20">
        <v>1552686</v>
      </c>
      <c r="R65" s="20"/>
      <c r="S65" s="20"/>
      <c r="T65" s="20"/>
    </row>
    <row r="66" spans="1:23" ht="15" thickBot="1" x14ac:dyDescent="0.25">
      <c r="A66" s="20"/>
      <c r="B66" s="28" t="s">
        <v>101</v>
      </c>
      <c r="C66" s="64">
        <v>3.3151902015032877</v>
      </c>
      <c r="D66" s="64">
        <v>2.4110474192751186</v>
      </c>
      <c r="E66" s="64">
        <v>6.7810708667112705</v>
      </c>
      <c r="F66" s="64">
        <v>11.753856168966202</v>
      </c>
      <c r="G66" s="64">
        <f t="shared" si="1"/>
        <v>15.917881582862243</v>
      </c>
      <c r="H66" s="64">
        <f t="shared" si="1"/>
        <v>16.066646831300208</v>
      </c>
      <c r="I66" s="64">
        <f t="shared" si="1"/>
        <v>14.876524843796489</v>
      </c>
      <c r="J66" s="64">
        <f t="shared" si="1"/>
        <v>18.744421303183575</v>
      </c>
      <c r="O66" s="20"/>
      <c r="P66" s="20">
        <v>664117</v>
      </c>
      <c r="Q66" s="20">
        <v>672200</v>
      </c>
      <c r="R66" s="20"/>
      <c r="S66" s="20"/>
      <c r="T66" s="20"/>
    </row>
    <row r="67" spans="1:23" ht="15" thickBot="1" x14ac:dyDescent="0.25">
      <c r="A67" s="20"/>
      <c r="B67" s="28" t="s">
        <v>29</v>
      </c>
      <c r="C67" s="64">
        <v>4.2134812370962136</v>
      </c>
      <c r="D67" s="64">
        <v>4.4853187362637117</v>
      </c>
      <c r="E67" s="64">
        <v>6.2975687307136958</v>
      </c>
      <c r="F67" s="64">
        <v>10.873499966699907</v>
      </c>
      <c r="G67" s="64">
        <f t="shared" si="1"/>
        <v>9.324706553286644</v>
      </c>
      <c r="H67" s="64">
        <f t="shared" si="1"/>
        <v>13.829395709463768</v>
      </c>
      <c r="I67" s="64">
        <f t="shared" si="1"/>
        <v>6.8020806258274558</v>
      </c>
      <c r="J67" s="64">
        <f t="shared" si="1"/>
        <v>9.8652692520278986</v>
      </c>
      <c r="O67" s="20"/>
      <c r="P67" s="20">
        <v>2208174</v>
      </c>
      <c r="Q67" s="20">
        <v>2219909</v>
      </c>
      <c r="R67" s="20"/>
      <c r="S67" s="20"/>
      <c r="T67" s="20"/>
    </row>
    <row r="68" spans="1:23" ht="15" thickBot="1" x14ac:dyDescent="0.25">
      <c r="A68" s="20"/>
      <c r="B68" s="28" t="s">
        <v>11</v>
      </c>
      <c r="C68" s="64">
        <v>4.3820523655257686</v>
      </c>
      <c r="D68" s="64">
        <v>4.3820523655257686</v>
      </c>
      <c r="E68" s="64">
        <v>8.7641047310515372</v>
      </c>
      <c r="F68" s="64">
        <v>12.833153356182606</v>
      </c>
      <c r="G68" s="64">
        <f t="shared" si="1"/>
        <v>10.240083410133959</v>
      </c>
      <c r="H68" s="64">
        <f t="shared" si="1"/>
        <v>20.169861262385069</v>
      </c>
      <c r="I68" s="64">
        <f t="shared" si="1"/>
        <v>9.6194722943682649</v>
      </c>
      <c r="J68" s="64">
        <f t="shared" si="1"/>
        <v>16.446194567790901</v>
      </c>
      <c r="O68" s="20"/>
      <c r="P68" s="20">
        <v>319892</v>
      </c>
      <c r="Q68" s="20">
        <v>322263</v>
      </c>
      <c r="R68" s="20"/>
      <c r="S68" s="20"/>
      <c r="T68" s="20"/>
    </row>
    <row r="69" spans="1:23" ht="15" thickBot="1" x14ac:dyDescent="0.25">
      <c r="A69" s="20"/>
      <c r="B69" s="49" t="s">
        <v>16</v>
      </c>
      <c r="C69" s="65">
        <v>5.270303649809656</v>
      </c>
      <c r="D69" s="65">
        <v>6.0524167114414098</v>
      </c>
      <c r="E69" s="65">
        <v>10.369849461365479</v>
      </c>
      <c r="F69" s="65">
        <v>19.850071666643089</v>
      </c>
      <c r="G69" s="65">
        <f t="shared" si="1"/>
        <v>19.38419314762946</v>
      </c>
      <c r="H69" s="65">
        <f t="shared" si="1"/>
        <v>24.981389322717831</v>
      </c>
      <c r="I69" s="65">
        <f t="shared" si="1"/>
        <v>19.413323536644789</v>
      </c>
      <c r="J69" s="65">
        <f t="shared" si="1"/>
        <v>24.534029777125266</v>
      </c>
      <c r="O69" s="20"/>
      <c r="P69" s="20">
        <v>47475420</v>
      </c>
      <c r="Q69" s="20">
        <v>48059777</v>
      </c>
      <c r="R69" s="20"/>
      <c r="S69" s="20"/>
      <c r="T69" s="20"/>
    </row>
    <row r="70" spans="1:23" ht="13.5" thickBot="1" x14ac:dyDescent="0.25">
      <c r="A70" s="20"/>
      <c r="B70" s="20"/>
      <c r="C70" s="64"/>
      <c r="D70" s="64"/>
      <c r="E70" s="64"/>
      <c r="F70" s="64"/>
      <c r="G70" s="64"/>
      <c r="H70" s="20"/>
      <c r="I70" s="20"/>
      <c r="R70" s="20"/>
      <c r="S70" s="20"/>
      <c r="T70" s="20"/>
      <c r="U70" s="20"/>
      <c r="V70" s="20"/>
      <c r="W70" s="20"/>
    </row>
    <row r="71" spans="1:23" ht="13.5" thickBot="1" x14ac:dyDescent="0.25">
      <c r="A71" s="20"/>
      <c r="B71" s="20"/>
      <c r="C71" s="64"/>
      <c r="D71" s="64"/>
      <c r="E71" s="64"/>
      <c r="F71" s="64"/>
      <c r="G71" s="64"/>
      <c r="H71" s="20"/>
      <c r="I71" s="20"/>
      <c r="R71" s="20"/>
      <c r="S71" s="20"/>
      <c r="T71" s="20"/>
      <c r="U71" s="20"/>
      <c r="V71" s="20"/>
      <c r="W71" s="20"/>
    </row>
    <row r="72" spans="1:23" ht="13.5" thickBot="1" x14ac:dyDescent="0.25">
      <c r="A72" s="20"/>
      <c r="B72" s="20"/>
      <c r="C72" s="64"/>
      <c r="D72" s="64"/>
      <c r="E72" s="64"/>
      <c r="F72" s="64"/>
      <c r="G72" s="64"/>
      <c r="H72" s="20"/>
      <c r="I72" s="20"/>
      <c r="R72" s="20"/>
      <c r="S72" s="20"/>
      <c r="T72" s="20"/>
      <c r="U72" s="20"/>
      <c r="V72" s="20"/>
      <c r="W72" s="20"/>
    </row>
    <row r="73" spans="1:23" x14ac:dyDescent="0.2">
      <c r="A73" s="20"/>
      <c r="B73" s="20"/>
      <c r="C73" s="20"/>
      <c r="D73" s="20"/>
      <c r="E73" s="20"/>
      <c r="F73" s="20"/>
      <c r="G73" s="20"/>
      <c r="H73" s="20"/>
      <c r="I73" s="20"/>
      <c r="R73" s="20"/>
      <c r="S73" s="20"/>
      <c r="T73" s="20"/>
      <c r="U73" s="20"/>
      <c r="V73" s="20"/>
      <c r="W73" s="20"/>
    </row>
  </sheetData>
  <phoneticPr fontId="0" type="noConversion"/>
  <pageMargins left="0.78740157480314965" right="0.78740157480314965" top="0.98425196850393704" bottom="0.98425196850393704" header="0" footer="0"/>
  <pageSetup paperSize="9" scale="72" fitToHeight="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11"/>
  <dimension ref="B2:N45"/>
  <sheetViews>
    <sheetView zoomScaleNormal="100" workbookViewId="0"/>
  </sheetViews>
  <sheetFormatPr baseColWidth="10" defaultRowHeight="12.75" x14ac:dyDescent="0.2"/>
  <cols>
    <col min="1" max="1" width="8.7109375" style="1" customWidth="1"/>
    <col min="2" max="2" width="33.85546875" style="1" customWidth="1"/>
    <col min="3" max="18" width="12.28515625" style="1" customWidth="1"/>
    <col min="19" max="19" width="9.5703125" style="1" customWidth="1"/>
    <col min="20" max="20" width="14.42578125" style="1" customWidth="1"/>
    <col min="21" max="59" width="12.28515625" style="1" customWidth="1"/>
    <col min="60" max="16384" width="11.42578125" style="1"/>
  </cols>
  <sheetData>
    <row r="2" spans="2:14" ht="40.5" customHeight="1" x14ac:dyDescent="0.25">
      <c r="B2" s="21"/>
      <c r="C2" s="23"/>
      <c r="N2" s="13"/>
    </row>
    <row r="3" spans="2:14" s="22" customFormat="1" ht="28.5" customHeight="1" x14ac:dyDescent="0.2">
      <c r="B3" s="39"/>
      <c r="C3" s="38"/>
    </row>
    <row r="5" spans="2:14" ht="39" customHeight="1" x14ac:dyDescent="0.2">
      <c r="C5" s="26" t="s">
        <v>168</v>
      </c>
      <c r="D5" s="62" t="s">
        <v>172</v>
      </c>
      <c r="E5" s="62" t="s">
        <v>173</v>
      </c>
      <c r="F5" s="62" t="s">
        <v>178</v>
      </c>
      <c r="G5" s="26" t="s">
        <v>179</v>
      </c>
      <c r="H5" s="26" t="s">
        <v>183</v>
      </c>
      <c r="I5" s="26" t="s">
        <v>186</v>
      </c>
      <c r="J5" s="26" t="s">
        <v>189</v>
      </c>
    </row>
    <row r="6" spans="2:14" ht="17.100000000000001" customHeight="1" thickBot="1" x14ac:dyDescent="0.25">
      <c r="B6" s="28" t="s">
        <v>30</v>
      </c>
      <c r="C6" s="29">
        <v>185</v>
      </c>
      <c r="D6" s="52">
        <v>153</v>
      </c>
      <c r="E6" s="52">
        <v>237</v>
      </c>
      <c r="F6" s="52">
        <v>751</v>
      </c>
      <c r="G6" s="29">
        <v>1017</v>
      </c>
      <c r="H6" s="29">
        <v>861</v>
      </c>
      <c r="I6" s="29">
        <v>518</v>
      </c>
      <c r="J6" s="29">
        <v>746</v>
      </c>
    </row>
    <row r="7" spans="2:14" ht="17.100000000000001" customHeight="1" thickBot="1" x14ac:dyDescent="0.25">
      <c r="B7" s="28" t="s">
        <v>31</v>
      </c>
      <c r="C7" s="29">
        <v>36</v>
      </c>
      <c r="D7" s="52">
        <v>20</v>
      </c>
      <c r="E7" s="52">
        <v>21</v>
      </c>
      <c r="F7" s="52">
        <v>110</v>
      </c>
      <c r="G7" s="29">
        <v>170</v>
      </c>
      <c r="H7" s="29">
        <v>118</v>
      </c>
      <c r="I7" s="29">
        <v>112</v>
      </c>
      <c r="J7" s="29">
        <v>138</v>
      </c>
    </row>
    <row r="8" spans="2:14" ht="17.100000000000001" customHeight="1" thickBot="1" x14ac:dyDescent="0.25">
      <c r="B8" s="28" t="s">
        <v>98</v>
      </c>
      <c r="C8" s="29">
        <v>18</v>
      </c>
      <c r="D8" s="52">
        <v>15</v>
      </c>
      <c r="E8" s="52">
        <v>21</v>
      </c>
      <c r="F8" s="52">
        <v>96</v>
      </c>
      <c r="G8" s="29">
        <v>142</v>
      </c>
      <c r="H8" s="29">
        <v>120</v>
      </c>
      <c r="I8" s="29">
        <v>123</v>
      </c>
      <c r="J8" s="29">
        <v>186</v>
      </c>
    </row>
    <row r="9" spans="2:14" ht="17.100000000000001" customHeight="1" thickBot="1" x14ac:dyDescent="0.25">
      <c r="B9" s="28" t="s">
        <v>26</v>
      </c>
      <c r="C9" s="29">
        <v>50</v>
      </c>
      <c r="D9" s="52">
        <v>42</v>
      </c>
      <c r="E9" s="52">
        <v>60</v>
      </c>
      <c r="F9" s="52">
        <v>40</v>
      </c>
      <c r="G9" s="29">
        <v>225</v>
      </c>
      <c r="H9" s="29">
        <v>214</v>
      </c>
      <c r="I9" s="29">
        <v>278</v>
      </c>
      <c r="J9" s="29">
        <v>252</v>
      </c>
    </row>
    <row r="10" spans="2:14" ht="17.100000000000001" customHeight="1" thickBot="1" x14ac:dyDescent="0.25">
      <c r="B10" s="28" t="s">
        <v>8</v>
      </c>
      <c r="C10" s="29">
        <v>23</v>
      </c>
      <c r="D10" s="52">
        <v>51</v>
      </c>
      <c r="E10" s="52">
        <v>64</v>
      </c>
      <c r="F10" s="52">
        <v>77</v>
      </c>
      <c r="G10" s="29">
        <v>72</v>
      </c>
      <c r="H10" s="29">
        <v>474</v>
      </c>
      <c r="I10" s="29">
        <v>459</v>
      </c>
      <c r="J10" s="29">
        <v>281</v>
      </c>
    </row>
    <row r="11" spans="2:14" ht="17.100000000000001" customHeight="1" thickBot="1" x14ac:dyDescent="0.25">
      <c r="B11" s="28" t="s">
        <v>9</v>
      </c>
      <c r="C11" s="29">
        <v>8</v>
      </c>
      <c r="D11" s="52">
        <v>4</v>
      </c>
      <c r="E11" s="52">
        <v>8</v>
      </c>
      <c r="F11" s="52">
        <v>69</v>
      </c>
      <c r="G11" s="29">
        <v>20</v>
      </c>
      <c r="H11" s="29">
        <v>9</v>
      </c>
      <c r="I11" s="29">
        <v>46</v>
      </c>
      <c r="J11" s="29">
        <v>109</v>
      </c>
    </row>
    <row r="12" spans="2:14" ht="17.100000000000001" customHeight="1" thickBot="1" x14ac:dyDescent="0.25">
      <c r="B12" s="28" t="s">
        <v>32</v>
      </c>
      <c r="C12" s="29">
        <v>35</v>
      </c>
      <c r="D12" s="52">
        <v>40</v>
      </c>
      <c r="E12" s="52">
        <v>68</v>
      </c>
      <c r="F12" s="52">
        <v>202</v>
      </c>
      <c r="G12" s="29">
        <v>200</v>
      </c>
      <c r="H12" s="29">
        <v>219</v>
      </c>
      <c r="I12" s="29">
        <v>245</v>
      </c>
      <c r="J12" s="29">
        <v>320</v>
      </c>
    </row>
    <row r="13" spans="2:14" ht="17.100000000000001" customHeight="1" thickBot="1" x14ac:dyDescent="0.25">
      <c r="B13" s="28" t="s">
        <v>28</v>
      </c>
      <c r="C13" s="29">
        <v>19</v>
      </c>
      <c r="D13" s="52">
        <v>26</v>
      </c>
      <c r="E13" s="52">
        <v>30</v>
      </c>
      <c r="F13" s="52">
        <v>146</v>
      </c>
      <c r="G13" s="29">
        <v>117</v>
      </c>
      <c r="H13" s="29">
        <v>136</v>
      </c>
      <c r="I13" s="29">
        <v>276</v>
      </c>
      <c r="J13" s="29">
        <v>398</v>
      </c>
    </row>
    <row r="14" spans="2:14" ht="17.100000000000001" customHeight="1" thickBot="1" x14ac:dyDescent="0.25">
      <c r="B14" s="28" t="s">
        <v>18</v>
      </c>
      <c r="C14" s="29">
        <v>594</v>
      </c>
      <c r="D14" s="52">
        <v>621</v>
      </c>
      <c r="E14" s="52">
        <v>691</v>
      </c>
      <c r="F14" s="52">
        <v>1403</v>
      </c>
      <c r="G14" s="29">
        <v>1660</v>
      </c>
      <c r="H14" s="29">
        <v>3330</v>
      </c>
      <c r="I14" s="29">
        <v>1775</v>
      </c>
      <c r="J14" s="29">
        <v>2584</v>
      </c>
    </row>
    <row r="15" spans="2:14" ht="17.100000000000001" customHeight="1" thickBot="1" x14ac:dyDescent="0.25">
      <c r="B15" s="28" t="s">
        <v>27</v>
      </c>
      <c r="C15" s="29">
        <v>164</v>
      </c>
      <c r="D15" s="52">
        <v>119</v>
      </c>
      <c r="E15" s="52">
        <v>172</v>
      </c>
      <c r="F15" s="52">
        <v>884</v>
      </c>
      <c r="G15" s="29">
        <v>722</v>
      </c>
      <c r="H15" s="29">
        <v>1410</v>
      </c>
      <c r="I15" s="29">
        <v>764</v>
      </c>
      <c r="J15" s="29">
        <v>1149</v>
      </c>
    </row>
    <row r="16" spans="2:14" ht="17.100000000000001" customHeight="1" thickBot="1" x14ac:dyDescent="0.25">
      <c r="B16" s="28" t="s">
        <v>15</v>
      </c>
      <c r="C16" s="29">
        <v>16</v>
      </c>
      <c r="D16" s="52">
        <v>10</v>
      </c>
      <c r="E16" s="52">
        <v>19</v>
      </c>
      <c r="F16" s="52">
        <v>77</v>
      </c>
      <c r="G16" s="29">
        <v>33</v>
      </c>
      <c r="H16" s="29">
        <v>80</v>
      </c>
      <c r="I16" s="29">
        <v>70</v>
      </c>
      <c r="J16" s="29">
        <v>91</v>
      </c>
    </row>
    <row r="17" spans="2:10" ht="17.100000000000001" customHeight="1" thickBot="1" x14ac:dyDescent="0.25">
      <c r="B17" s="28" t="s">
        <v>10</v>
      </c>
      <c r="C17" s="29">
        <v>58</v>
      </c>
      <c r="D17" s="52">
        <v>93</v>
      </c>
      <c r="E17" s="52">
        <v>91</v>
      </c>
      <c r="F17" s="52">
        <v>212</v>
      </c>
      <c r="G17" s="29">
        <v>143</v>
      </c>
      <c r="H17" s="29">
        <v>469</v>
      </c>
      <c r="I17" s="29">
        <v>253</v>
      </c>
      <c r="J17" s="29">
        <v>248</v>
      </c>
    </row>
    <row r="18" spans="2:10" ht="17.100000000000001" customHeight="1" thickBot="1" x14ac:dyDescent="0.25">
      <c r="B18" s="28" t="s">
        <v>99</v>
      </c>
      <c r="C18" s="29">
        <v>196</v>
      </c>
      <c r="D18" s="52">
        <v>187</v>
      </c>
      <c r="E18" s="52">
        <v>248</v>
      </c>
      <c r="F18" s="52">
        <v>1111</v>
      </c>
      <c r="G18" s="29">
        <v>699</v>
      </c>
      <c r="H18" s="29">
        <v>1071</v>
      </c>
      <c r="I18" s="29">
        <v>881</v>
      </c>
      <c r="J18" s="29">
        <v>1165</v>
      </c>
    </row>
    <row r="19" spans="2:10" ht="17.100000000000001" customHeight="1" thickBot="1" x14ac:dyDescent="0.25">
      <c r="B19" s="28" t="s">
        <v>100</v>
      </c>
      <c r="C19" s="29">
        <v>25</v>
      </c>
      <c r="D19" s="52">
        <v>40</v>
      </c>
      <c r="E19" s="52">
        <v>70</v>
      </c>
      <c r="F19" s="52">
        <v>246</v>
      </c>
      <c r="G19" s="29">
        <v>192</v>
      </c>
      <c r="H19" s="29">
        <v>222</v>
      </c>
      <c r="I19" s="29">
        <v>331</v>
      </c>
      <c r="J19" s="29">
        <v>345</v>
      </c>
    </row>
    <row r="20" spans="2:10" ht="17.100000000000001" customHeight="1" thickBot="1" x14ac:dyDescent="0.25">
      <c r="B20" s="28" t="s">
        <v>101</v>
      </c>
      <c r="C20" s="29">
        <v>7</v>
      </c>
      <c r="D20" s="52">
        <v>14</v>
      </c>
      <c r="E20" s="52">
        <v>10</v>
      </c>
      <c r="F20" s="52">
        <v>28</v>
      </c>
      <c r="G20" s="29">
        <v>3</v>
      </c>
      <c r="H20" s="29">
        <v>95</v>
      </c>
      <c r="I20" s="29">
        <v>84</v>
      </c>
      <c r="J20" s="29">
        <v>82</v>
      </c>
    </row>
    <row r="21" spans="2:10" ht="17.100000000000001" customHeight="1" thickBot="1" x14ac:dyDescent="0.25">
      <c r="B21" s="28" t="s">
        <v>29</v>
      </c>
      <c r="C21" s="29">
        <v>47</v>
      </c>
      <c r="D21" s="52">
        <v>70</v>
      </c>
      <c r="E21" s="52">
        <v>83</v>
      </c>
      <c r="F21" s="52">
        <v>212</v>
      </c>
      <c r="G21" s="29">
        <v>189</v>
      </c>
      <c r="H21" s="29">
        <v>137</v>
      </c>
      <c r="I21" s="29">
        <v>110</v>
      </c>
      <c r="J21" s="29">
        <v>110</v>
      </c>
    </row>
    <row r="22" spans="2:10" ht="17.100000000000001" customHeight="1" thickBot="1" x14ac:dyDescent="0.25">
      <c r="B22" s="28" t="s">
        <v>11</v>
      </c>
      <c r="C22" s="29">
        <v>9</v>
      </c>
      <c r="D22" s="29">
        <v>3</v>
      </c>
      <c r="E22" s="29">
        <v>4</v>
      </c>
      <c r="F22" s="29">
        <v>32</v>
      </c>
      <c r="G22" s="1">
        <v>19</v>
      </c>
      <c r="H22" s="1">
        <v>61</v>
      </c>
      <c r="I22" s="1">
        <v>32</v>
      </c>
      <c r="J22" s="1">
        <v>34</v>
      </c>
    </row>
    <row r="23" spans="2:10" ht="17.100000000000001" customHeight="1" thickBot="1" x14ac:dyDescent="0.25">
      <c r="B23" s="49" t="s">
        <v>16</v>
      </c>
      <c r="C23" s="48">
        <v>1490</v>
      </c>
      <c r="D23" s="48">
        <v>1508</v>
      </c>
      <c r="E23" s="48">
        <v>1897</v>
      </c>
      <c r="F23" s="48">
        <v>5696</v>
      </c>
      <c r="G23" s="48">
        <f>SUM(G6:G22)</f>
        <v>5623</v>
      </c>
      <c r="H23" s="48">
        <f>SUM(H6:H22)</f>
        <v>9026</v>
      </c>
      <c r="I23" s="48">
        <f>SUM(I6:I22)</f>
        <v>6357</v>
      </c>
      <c r="J23" s="48">
        <f>SUM(J6:J22)</f>
        <v>8238</v>
      </c>
    </row>
    <row r="24" spans="2:10" ht="30" customHeight="1" x14ac:dyDescent="0.2">
      <c r="E24" s="17"/>
    </row>
    <row r="25" spans="2:10" ht="42" customHeight="1" x14ac:dyDescent="0.2">
      <c r="B25" s="50"/>
      <c r="C25" s="50"/>
    </row>
    <row r="27" spans="2:10" ht="39" customHeight="1" x14ac:dyDescent="0.2">
      <c r="C27" s="27" t="s">
        <v>182</v>
      </c>
      <c r="D27" s="27" t="s">
        <v>185</v>
      </c>
      <c r="E27" s="27" t="s">
        <v>188</v>
      </c>
      <c r="F27" s="27" t="s">
        <v>191</v>
      </c>
    </row>
    <row r="28" spans="2:10" ht="17.100000000000001" customHeight="1" thickBot="1" x14ac:dyDescent="0.25">
      <c r="B28" s="28" t="s">
        <v>30</v>
      </c>
      <c r="C28" s="30">
        <f t="shared" ref="C28:F45" si="0">+IF(C6&gt;0,(G6-C6)/C6,"-")</f>
        <v>4.4972972972972975</v>
      </c>
      <c r="D28" s="30">
        <f t="shared" si="0"/>
        <v>4.6274509803921573</v>
      </c>
      <c r="E28" s="30">
        <f t="shared" si="0"/>
        <v>1.1856540084388185</v>
      </c>
      <c r="F28" s="30">
        <f t="shared" si="0"/>
        <v>-6.6577896138482022E-3</v>
      </c>
    </row>
    <row r="29" spans="2:10" ht="17.100000000000001" customHeight="1" thickBot="1" x14ac:dyDescent="0.25">
      <c r="B29" s="28" t="s">
        <v>31</v>
      </c>
      <c r="C29" s="30">
        <f t="shared" si="0"/>
        <v>3.7222222222222223</v>
      </c>
      <c r="D29" s="30">
        <f t="shared" si="0"/>
        <v>4.9000000000000004</v>
      </c>
      <c r="E29" s="30">
        <f t="shared" si="0"/>
        <v>4.333333333333333</v>
      </c>
      <c r="F29" s="30">
        <f t="shared" si="0"/>
        <v>0.25454545454545452</v>
      </c>
    </row>
    <row r="30" spans="2:10" ht="17.100000000000001" customHeight="1" thickBot="1" x14ac:dyDescent="0.25">
      <c r="B30" s="28" t="s">
        <v>98</v>
      </c>
      <c r="C30" s="30">
        <f t="shared" si="0"/>
        <v>6.8888888888888893</v>
      </c>
      <c r="D30" s="30">
        <f t="shared" si="0"/>
        <v>7</v>
      </c>
      <c r="E30" s="30">
        <f t="shared" si="0"/>
        <v>4.8571428571428568</v>
      </c>
      <c r="F30" s="30">
        <f t="shared" si="0"/>
        <v>0.9375</v>
      </c>
    </row>
    <row r="31" spans="2:10" ht="17.100000000000001" customHeight="1" thickBot="1" x14ac:dyDescent="0.25">
      <c r="B31" s="28" t="s">
        <v>26</v>
      </c>
      <c r="C31" s="30">
        <f t="shared" si="0"/>
        <v>3.5</v>
      </c>
      <c r="D31" s="30">
        <f t="shared" si="0"/>
        <v>4.0952380952380949</v>
      </c>
      <c r="E31" s="30">
        <f t="shared" si="0"/>
        <v>3.6333333333333333</v>
      </c>
      <c r="F31" s="30">
        <f t="shared" si="0"/>
        <v>5.3</v>
      </c>
    </row>
    <row r="32" spans="2:10" ht="17.100000000000001" customHeight="1" thickBot="1" x14ac:dyDescent="0.25">
      <c r="B32" s="28" t="s">
        <v>8</v>
      </c>
      <c r="C32" s="30">
        <f t="shared" si="0"/>
        <v>2.1304347826086958</v>
      </c>
      <c r="D32" s="30">
        <f t="shared" si="0"/>
        <v>8.2941176470588243</v>
      </c>
      <c r="E32" s="30">
        <f t="shared" si="0"/>
        <v>6.171875</v>
      </c>
      <c r="F32" s="30">
        <f t="shared" si="0"/>
        <v>2.6493506493506493</v>
      </c>
    </row>
    <row r="33" spans="2:6" ht="17.100000000000001" customHeight="1" thickBot="1" x14ac:dyDescent="0.25">
      <c r="B33" s="28" t="s">
        <v>9</v>
      </c>
      <c r="C33" s="30">
        <f t="shared" si="0"/>
        <v>1.5</v>
      </c>
      <c r="D33" s="30">
        <f t="shared" si="0"/>
        <v>1.25</v>
      </c>
      <c r="E33" s="30">
        <f t="shared" si="0"/>
        <v>4.75</v>
      </c>
      <c r="F33" s="30">
        <f t="shared" si="0"/>
        <v>0.57971014492753625</v>
      </c>
    </row>
    <row r="34" spans="2:6" ht="17.100000000000001" customHeight="1" thickBot="1" x14ac:dyDescent="0.25">
      <c r="B34" s="28" t="s">
        <v>32</v>
      </c>
      <c r="C34" s="30">
        <f t="shared" si="0"/>
        <v>4.7142857142857144</v>
      </c>
      <c r="D34" s="30">
        <f t="shared" si="0"/>
        <v>4.4749999999999996</v>
      </c>
      <c r="E34" s="30">
        <f t="shared" si="0"/>
        <v>2.6029411764705883</v>
      </c>
      <c r="F34" s="30">
        <f t="shared" si="0"/>
        <v>0.58415841584158412</v>
      </c>
    </row>
    <row r="35" spans="2:6" ht="17.100000000000001" customHeight="1" thickBot="1" x14ac:dyDescent="0.25">
      <c r="B35" s="28" t="s">
        <v>28</v>
      </c>
      <c r="C35" s="30">
        <f t="shared" si="0"/>
        <v>5.1578947368421053</v>
      </c>
      <c r="D35" s="30">
        <f t="shared" si="0"/>
        <v>4.2307692307692308</v>
      </c>
      <c r="E35" s="30">
        <f t="shared" si="0"/>
        <v>8.1999999999999993</v>
      </c>
      <c r="F35" s="30">
        <f t="shared" si="0"/>
        <v>1.726027397260274</v>
      </c>
    </row>
    <row r="36" spans="2:6" ht="17.100000000000001" customHeight="1" thickBot="1" x14ac:dyDescent="0.25">
      <c r="B36" s="28" t="s">
        <v>18</v>
      </c>
      <c r="C36" s="30">
        <f t="shared" si="0"/>
        <v>1.7946127946127945</v>
      </c>
      <c r="D36" s="30">
        <f t="shared" si="0"/>
        <v>4.36231884057971</v>
      </c>
      <c r="E36" s="30">
        <f t="shared" si="0"/>
        <v>1.568740955137482</v>
      </c>
      <c r="F36" s="30">
        <f t="shared" si="0"/>
        <v>0.84176764076977906</v>
      </c>
    </row>
    <row r="37" spans="2:6" ht="17.100000000000001" customHeight="1" thickBot="1" x14ac:dyDescent="0.25">
      <c r="B37" s="28" t="s">
        <v>27</v>
      </c>
      <c r="C37" s="30">
        <f t="shared" si="0"/>
        <v>3.4024390243902438</v>
      </c>
      <c r="D37" s="30">
        <f t="shared" si="0"/>
        <v>10.84873949579832</v>
      </c>
      <c r="E37" s="30">
        <f t="shared" si="0"/>
        <v>3.441860465116279</v>
      </c>
      <c r="F37" s="30">
        <f t="shared" si="0"/>
        <v>0.29977375565610859</v>
      </c>
    </row>
    <row r="38" spans="2:6" ht="17.100000000000001" customHeight="1" thickBot="1" x14ac:dyDescent="0.25">
      <c r="B38" s="28" t="s">
        <v>15</v>
      </c>
      <c r="C38" s="30">
        <f t="shared" si="0"/>
        <v>1.0625</v>
      </c>
      <c r="D38" s="30">
        <f t="shared" si="0"/>
        <v>7</v>
      </c>
      <c r="E38" s="30">
        <f t="shared" si="0"/>
        <v>2.6842105263157894</v>
      </c>
      <c r="F38" s="30">
        <f t="shared" si="0"/>
        <v>0.18181818181818182</v>
      </c>
    </row>
    <row r="39" spans="2:6" ht="17.100000000000001" customHeight="1" thickBot="1" x14ac:dyDescent="0.25">
      <c r="B39" s="28" t="s">
        <v>10</v>
      </c>
      <c r="C39" s="30">
        <f t="shared" si="0"/>
        <v>1.4655172413793103</v>
      </c>
      <c r="D39" s="30">
        <f t="shared" si="0"/>
        <v>4.043010752688172</v>
      </c>
      <c r="E39" s="30">
        <f t="shared" si="0"/>
        <v>1.7802197802197801</v>
      </c>
      <c r="F39" s="30">
        <f t="shared" si="0"/>
        <v>0.16981132075471697</v>
      </c>
    </row>
    <row r="40" spans="2:6" ht="17.100000000000001" customHeight="1" thickBot="1" x14ac:dyDescent="0.25">
      <c r="B40" s="28" t="s">
        <v>99</v>
      </c>
      <c r="C40" s="30">
        <f t="shared" si="0"/>
        <v>2.5663265306122449</v>
      </c>
      <c r="D40" s="30">
        <f t="shared" si="0"/>
        <v>4.7272727272727275</v>
      </c>
      <c r="E40" s="30">
        <f t="shared" si="0"/>
        <v>2.5524193548387095</v>
      </c>
      <c r="F40" s="30">
        <f t="shared" si="0"/>
        <v>4.8604860486048604E-2</v>
      </c>
    </row>
    <row r="41" spans="2:6" ht="17.100000000000001" customHeight="1" thickBot="1" x14ac:dyDescent="0.25">
      <c r="B41" s="28" t="s">
        <v>100</v>
      </c>
      <c r="C41" s="30">
        <f t="shared" si="0"/>
        <v>6.68</v>
      </c>
      <c r="D41" s="30">
        <f t="shared" si="0"/>
        <v>4.55</v>
      </c>
      <c r="E41" s="30">
        <f t="shared" si="0"/>
        <v>3.7285714285714286</v>
      </c>
      <c r="F41" s="30">
        <f t="shared" si="0"/>
        <v>0.40243902439024393</v>
      </c>
    </row>
    <row r="42" spans="2:6" ht="17.25" customHeight="1" thickBot="1" x14ac:dyDescent="0.25">
      <c r="B42" s="28" t="s">
        <v>101</v>
      </c>
      <c r="C42" s="30">
        <f t="shared" si="0"/>
        <v>-0.5714285714285714</v>
      </c>
      <c r="D42" s="30">
        <f t="shared" si="0"/>
        <v>5.7857142857142856</v>
      </c>
      <c r="E42" s="30">
        <f t="shared" si="0"/>
        <v>7.4</v>
      </c>
      <c r="F42" s="30">
        <f t="shared" si="0"/>
        <v>1.9285714285714286</v>
      </c>
    </row>
    <row r="43" spans="2:6" ht="17.100000000000001" customHeight="1" thickBot="1" x14ac:dyDescent="0.25">
      <c r="B43" s="28" t="s">
        <v>29</v>
      </c>
      <c r="C43" s="30">
        <f t="shared" si="0"/>
        <v>3.021276595744681</v>
      </c>
      <c r="D43" s="30">
        <f t="shared" si="0"/>
        <v>0.95714285714285718</v>
      </c>
      <c r="E43" s="30">
        <f t="shared" si="0"/>
        <v>0.3253012048192771</v>
      </c>
      <c r="F43" s="30">
        <f t="shared" si="0"/>
        <v>-0.48113207547169812</v>
      </c>
    </row>
    <row r="44" spans="2:6" ht="17.100000000000001" customHeight="1" thickBot="1" x14ac:dyDescent="0.25">
      <c r="B44" s="28" t="s">
        <v>11</v>
      </c>
      <c r="C44" s="30">
        <f t="shared" si="0"/>
        <v>1.1111111111111112</v>
      </c>
      <c r="D44" s="30">
        <f t="shared" si="0"/>
        <v>19.333333333333332</v>
      </c>
      <c r="E44" s="30">
        <f t="shared" si="0"/>
        <v>7</v>
      </c>
      <c r="F44" s="30">
        <f t="shared" si="0"/>
        <v>6.25E-2</v>
      </c>
    </row>
    <row r="45" spans="2:6" ht="17.100000000000001" customHeight="1" thickBot="1" x14ac:dyDescent="0.25">
      <c r="B45" s="49" t="s">
        <v>16</v>
      </c>
      <c r="C45" s="51">
        <f t="shared" si="0"/>
        <v>2.7738255033557047</v>
      </c>
      <c r="D45" s="51">
        <f t="shared" si="0"/>
        <v>4.9854111405835546</v>
      </c>
      <c r="E45" s="51">
        <f t="shared" si="0"/>
        <v>2.3510806536636797</v>
      </c>
      <c r="F45" s="51">
        <f t="shared" si="0"/>
        <v>0.44627808988764045</v>
      </c>
    </row>
  </sheetData>
  <phoneticPr fontId="9" type="noConversion"/>
  <pageMargins left="0.75" right="0.75" top="1" bottom="1" header="0" footer="0"/>
  <pageSetup paperSize="9" orientation="portrait" verticalDpi="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13"/>
  <dimension ref="A1:AE45"/>
  <sheetViews>
    <sheetView zoomScaleNormal="100" workbookViewId="0"/>
  </sheetViews>
  <sheetFormatPr baseColWidth="10" defaultRowHeight="12.75" x14ac:dyDescent="0.2"/>
  <cols>
    <col min="1" max="1" width="8.7109375" customWidth="1"/>
    <col min="2" max="2" width="33.7109375" customWidth="1"/>
    <col min="3" max="20" width="12.28515625" customWidth="1"/>
    <col min="21" max="21" width="12.140625" customWidth="1"/>
    <col min="22" max="54" width="12.28515625" customWidth="1"/>
  </cols>
  <sheetData>
    <row r="1" spans="1:31" x14ac:dyDescent="0.2">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row>
    <row r="2" spans="1:31" ht="40.5" customHeight="1" x14ac:dyDescent="0.25">
      <c r="A2" s="1"/>
      <c r="B2" s="21"/>
      <c r="C2" s="23"/>
      <c r="D2" s="23"/>
      <c r="E2" s="1"/>
      <c r="F2" s="1"/>
      <c r="G2" s="1"/>
      <c r="H2" s="1"/>
      <c r="I2" s="1"/>
      <c r="J2" s="1"/>
      <c r="K2" s="1"/>
      <c r="L2" s="1"/>
      <c r="M2" s="1"/>
      <c r="N2" s="1"/>
      <c r="O2" s="1"/>
      <c r="P2" s="1"/>
      <c r="Q2" s="13"/>
      <c r="R2" s="1"/>
      <c r="S2" s="1"/>
      <c r="T2" s="1"/>
      <c r="U2" s="1"/>
      <c r="V2" s="1"/>
      <c r="W2" s="1"/>
      <c r="X2" s="1"/>
      <c r="Y2" s="1"/>
      <c r="Z2" s="1"/>
      <c r="AA2" s="1"/>
      <c r="AB2" s="1"/>
      <c r="AC2" s="1"/>
      <c r="AD2" s="1"/>
      <c r="AE2" s="1"/>
    </row>
    <row r="3" spans="1:31" s="40" customFormat="1" ht="28.5" customHeight="1" x14ac:dyDescent="0.2">
      <c r="A3" s="22"/>
      <c r="B3" s="39"/>
      <c r="C3" s="38"/>
      <c r="D3" s="38"/>
      <c r="E3" s="22"/>
      <c r="F3" s="22"/>
      <c r="G3" s="22"/>
      <c r="H3" s="22"/>
      <c r="I3" s="22"/>
      <c r="J3" s="22"/>
      <c r="K3" s="22"/>
      <c r="L3" s="22"/>
      <c r="M3" s="22"/>
      <c r="N3" s="22"/>
      <c r="O3" s="22"/>
      <c r="P3" s="22"/>
      <c r="Q3" s="22"/>
      <c r="R3" s="22"/>
      <c r="S3" s="22"/>
      <c r="T3" s="22"/>
      <c r="U3" s="22"/>
      <c r="V3" s="22"/>
      <c r="W3" s="22"/>
      <c r="X3" s="22"/>
      <c r="Y3" s="22"/>
      <c r="Z3" s="22"/>
      <c r="AA3" s="22"/>
      <c r="AB3" s="22"/>
      <c r="AC3" s="22"/>
      <c r="AD3" s="22"/>
      <c r="AE3" s="22"/>
    </row>
    <row r="4" spans="1:31" x14ac:dyDescent="0.2">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row>
    <row r="5" spans="1:31" ht="39" customHeight="1" x14ac:dyDescent="0.2">
      <c r="A5" s="1"/>
      <c r="B5" s="1"/>
      <c r="C5" s="26" t="s">
        <v>168</v>
      </c>
      <c r="D5" s="26" t="s">
        <v>172</v>
      </c>
      <c r="E5" s="26" t="s">
        <v>173</v>
      </c>
      <c r="F5" s="47" t="s">
        <v>178</v>
      </c>
      <c r="G5" s="26" t="s">
        <v>179</v>
      </c>
      <c r="H5" s="26" t="s">
        <v>183</v>
      </c>
      <c r="I5" s="26" t="s">
        <v>186</v>
      </c>
      <c r="J5" s="26" t="s">
        <v>189</v>
      </c>
      <c r="K5" s="1"/>
      <c r="L5" s="1"/>
      <c r="M5" s="1"/>
      <c r="N5" s="1"/>
    </row>
    <row r="6" spans="1:31" ht="17.100000000000001" customHeight="1" thickBot="1" x14ac:dyDescent="0.25">
      <c r="A6" s="1"/>
      <c r="B6" s="28" t="s">
        <v>30</v>
      </c>
      <c r="C6" s="56">
        <v>19</v>
      </c>
      <c r="D6" s="29">
        <v>20</v>
      </c>
      <c r="E6" s="29">
        <v>11</v>
      </c>
      <c r="F6" s="56">
        <v>26</v>
      </c>
      <c r="G6" s="56">
        <v>13</v>
      </c>
      <c r="H6" s="56">
        <v>14</v>
      </c>
      <c r="I6" s="56">
        <v>7</v>
      </c>
      <c r="J6" s="72">
        <v>3</v>
      </c>
      <c r="K6" s="1"/>
      <c r="L6" s="1"/>
      <c r="M6" s="1"/>
      <c r="N6" s="1"/>
    </row>
    <row r="7" spans="1:31" ht="17.100000000000001" customHeight="1" thickBot="1" x14ac:dyDescent="0.25">
      <c r="A7" s="1"/>
      <c r="B7" s="28" t="s">
        <v>31</v>
      </c>
      <c r="C7" s="56">
        <v>10</v>
      </c>
      <c r="D7" s="29">
        <v>7</v>
      </c>
      <c r="E7" s="29">
        <v>4</v>
      </c>
      <c r="F7" s="56">
        <v>3</v>
      </c>
      <c r="G7" s="56">
        <v>0</v>
      </c>
      <c r="H7" s="56">
        <v>0</v>
      </c>
      <c r="I7" s="56">
        <v>6</v>
      </c>
      <c r="J7" s="56">
        <v>4</v>
      </c>
      <c r="K7" s="1"/>
      <c r="L7" s="1"/>
      <c r="M7" s="1"/>
      <c r="N7" s="1"/>
    </row>
    <row r="8" spans="1:31" ht="17.100000000000001" customHeight="1" thickBot="1" x14ac:dyDescent="0.25">
      <c r="A8" s="1"/>
      <c r="B8" s="28" t="s">
        <v>98</v>
      </c>
      <c r="C8" s="56">
        <v>2</v>
      </c>
      <c r="D8" s="29">
        <v>1</v>
      </c>
      <c r="E8" s="29">
        <v>0</v>
      </c>
      <c r="F8" s="56">
        <v>0</v>
      </c>
      <c r="G8" s="56">
        <v>0</v>
      </c>
      <c r="H8" s="56">
        <v>1</v>
      </c>
      <c r="I8" s="56">
        <v>0</v>
      </c>
      <c r="J8" s="56">
        <v>0</v>
      </c>
      <c r="K8" s="1"/>
      <c r="L8" s="1"/>
      <c r="M8" s="1"/>
      <c r="N8" s="1"/>
    </row>
    <row r="9" spans="1:31" ht="17.100000000000001" customHeight="1" thickBot="1" x14ac:dyDescent="0.25">
      <c r="A9" s="1"/>
      <c r="B9" s="28" t="s">
        <v>26</v>
      </c>
      <c r="C9" s="56">
        <v>4</v>
      </c>
      <c r="D9" s="29">
        <v>3</v>
      </c>
      <c r="E9" s="29">
        <v>7</v>
      </c>
      <c r="F9" s="56">
        <v>0</v>
      </c>
      <c r="G9" s="56">
        <v>0</v>
      </c>
      <c r="H9" s="56">
        <v>2</v>
      </c>
      <c r="I9" s="56">
        <v>1</v>
      </c>
      <c r="J9" s="56">
        <v>2</v>
      </c>
      <c r="K9" s="1"/>
      <c r="L9" s="1"/>
      <c r="M9" s="1"/>
      <c r="N9" s="1"/>
    </row>
    <row r="10" spans="1:31" ht="17.100000000000001" customHeight="1" thickBot="1" x14ac:dyDescent="0.25">
      <c r="A10" s="1"/>
      <c r="B10" s="28" t="s">
        <v>8</v>
      </c>
      <c r="C10" s="56">
        <v>7</v>
      </c>
      <c r="D10" s="29">
        <v>4</v>
      </c>
      <c r="E10" s="29">
        <v>3</v>
      </c>
      <c r="F10" s="56">
        <v>1</v>
      </c>
      <c r="G10" s="56">
        <v>3</v>
      </c>
      <c r="H10" s="56">
        <v>4</v>
      </c>
      <c r="I10" s="56">
        <v>0</v>
      </c>
      <c r="J10" s="56">
        <v>2</v>
      </c>
      <c r="K10" s="1"/>
      <c r="L10" s="1"/>
      <c r="M10" s="1"/>
      <c r="N10" s="1"/>
    </row>
    <row r="11" spans="1:31" ht="17.100000000000001" customHeight="1" thickBot="1" x14ac:dyDescent="0.25">
      <c r="A11" s="1"/>
      <c r="B11" s="28" t="s">
        <v>9</v>
      </c>
      <c r="C11" s="56">
        <v>1</v>
      </c>
      <c r="D11" s="29">
        <v>0</v>
      </c>
      <c r="E11" s="29">
        <v>0</v>
      </c>
      <c r="F11" s="56">
        <v>0</v>
      </c>
      <c r="G11" s="56">
        <v>0</v>
      </c>
      <c r="H11" s="56">
        <v>3</v>
      </c>
      <c r="I11" s="56">
        <v>0</v>
      </c>
      <c r="J11" s="56">
        <v>1</v>
      </c>
      <c r="K11" s="1"/>
      <c r="L11" s="1"/>
      <c r="M11" s="1"/>
      <c r="N11" s="1"/>
    </row>
    <row r="12" spans="1:31" ht="17.100000000000001" customHeight="1" thickBot="1" x14ac:dyDescent="0.25">
      <c r="A12" s="1"/>
      <c r="B12" s="28" t="s">
        <v>32</v>
      </c>
      <c r="C12" s="56">
        <v>14</v>
      </c>
      <c r="D12" s="29">
        <v>6</v>
      </c>
      <c r="E12" s="29">
        <v>0</v>
      </c>
      <c r="F12" s="56">
        <v>2</v>
      </c>
      <c r="G12" s="56">
        <v>3</v>
      </c>
      <c r="H12" s="56">
        <v>1</v>
      </c>
      <c r="I12" s="56">
        <v>2</v>
      </c>
      <c r="J12" s="56">
        <v>0</v>
      </c>
      <c r="K12" s="1"/>
      <c r="L12" s="1"/>
      <c r="M12" s="1"/>
      <c r="N12" s="1"/>
    </row>
    <row r="13" spans="1:31" ht="17.100000000000001" customHeight="1" thickBot="1" x14ac:dyDescent="0.25">
      <c r="A13" s="1"/>
      <c r="B13" s="28" t="s">
        <v>28</v>
      </c>
      <c r="C13" s="56">
        <v>0</v>
      </c>
      <c r="D13" s="29">
        <v>0</v>
      </c>
      <c r="E13" s="29">
        <v>1</v>
      </c>
      <c r="F13" s="56">
        <v>0</v>
      </c>
      <c r="G13" s="56">
        <v>0</v>
      </c>
      <c r="H13" s="56">
        <v>1</v>
      </c>
      <c r="I13" s="56">
        <v>1</v>
      </c>
      <c r="J13" s="56">
        <v>2</v>
      </c>
      <c r="K13" s="1"/>
      <c r="L13" s="1"/>
      <c r="M13" s="1"/>
      <c r="N13" s="1"/>
    </row>
    <row r="14" spans="1:31" ht="17.100000000000001" customHeight="1" thickBot="1" x14ac:dyDescent="0.25">
      <c r="A14" s="1"/>
      <c r="B14" s="28" t="s">
        <v>18</v>
      </c>
      <c r="C14" s="56">
        <v>7</v>
      </c>
      <c r="D14" s="29">
        <v>25</v>
      </c>
      <c r="E14" s="29">
        <v>5</v>
      </c>
      <c r="F14" s="56">
        <v>6</v>
      </c>
      <c r="G14" s="56">
        <v>9</v>
      </c>
      <c r="H14" s="56">
        <v>3</v>
      </c>
      <c r="I14" s="56">
        <v>4</v>
      </c>
      <c r="J14" s="72">
        <v>4</v>
      </c>
      <c r="K14" s="1"/>
      <c r="L14" s="1"/>
      <c r="M14" s="1"/>
      <c r="N14" s="1"/>
    </row>
    <row r="15" spans="1:31" ht="17.100000000000001" customHeight="1" thickBot="1" x14ac:dyDescent="0.25">
      <c r="A15" s="1"/>
      <c r="B15" s="28" t="s">
        <v>27</v>
      </c>
      <c r="C15" s="56">
        <v>7</v>
      </c>
      <c r="D15" s="29">
        <v>7</v>
      </c>
      <c r="E15" s="29">
        <v>9</v>
      </c>
      <c r="F15" s="56">
        <v>3</v>
      </c>
      <c r="G15" s="56">
        <v>7</v>
      </c>
      <c r="H15" s="56">
        <v>5</v>
      </c>
      <c r="I15" s="56">
        <v>3</v>
      </c>
      <c r="J15" s="56">
        <v>1</v>
      </c>
      <c r="K15" s="1"/>
      <c r="L15" s="1"/>
      <c r="M15" s="1"/>
      <c r="N15" s="1"/>
    </row>
    <row r="16" spans="1:31" ht="17.100000000000001" customHeight="1" thickBot="1" x14ac:dyDescent="0.25">
      <c r="A16" s="1"/>
      <c r="B16" s="28" t="s">
        <v>15</v>
      </c>
      <c r="C16" s="56">
        <v>1</v>
      </c>
      <c r="D16" s="29">
        <v>1</v>
      </c>
      <c r="E16" s="29">
        <v>1</v>
      </c>
      <c r="F16" s="56">
        <v>0</v>
      </c>
      <c r="G16" s="56">
        <v>1</v>
      </c>
      <c r="H16" s="56">
        <v>1</v>
      </c>
      <c r="I16" s="56">
        <v>5</v>
      </c>
      <c r="J16" s="56">
        <v>3</v>
      </c>
      <c r="K16" s="1"/>
      <c r="L16" s="1"/>
      <c r="M16" s="1"/>
      <c r="N16" s="1"/>
    </row>
    <row r="17" spans="1:31" ht="17.100000000000001" customHeight="1" thickBot="1" x14ac:dyDescent="0.25">
      <c r="A17" s="1"/>
      <c r="B17" s="28" t="s">
        <v>10</v>
      </c>
      <c r="C17" s="56">
        <v>12</v>
      </c>
      <c r="D17" s="29">
        <v>33</v>
      </c>
      <c r="E17" s="29">
        <v>3</v>
      </c>
      <c r="F17" s="56">
        <v>7</v>
      </c>
      <c r="G17" s="56">
        <v>15</v>
      </c>
      <c r="H17" s="56">
        <v>3</v>
      </c>
      <c r="I17" s="56">
        <v>8</v>
      </c>
      <c r="J17" s="56">
        <v>6</v>
      </c>
      <c r="K17" s="1"/>
      <c r="L17" s="1"/>
      <c r="M17" s="1"/>
      <c r="N17" s="1"/>
    </row>
    <row r="18" spans="1:31" ht="17.100000000000001" customHeight="1" thickBot="1" x14ac:dyDescent="0.25">
      <c r="A18" s="1"/>
      <c r="B18" s="28" t="s">
        <v>99</v>
      </c>
      <c r="C18" s="56">
        <v>18</v>
      </c>
      <c r="D18" s="29">
        <v>21</v>
      </c>
      <c r="E18" s="29">
        <v>8</v>
      </c>
      <c r="F18" s="56">
        <v>22</v>
      </c>
      <c r="G18" s="56">
        <v>6</v>
      </c>
      <c r="H18" s="56">
        <v>5</v>
      </c>
      <c r="I18" s="56">
        <v>4</v>
      </c>
      <c r="J18" s="56">
        <v>5</v>
      </c>
      <c r="K18" s="1"/>
      <c r="L18" s="1"/>
      <c r="M18" s="1"/>
      <c r="N18" s="1"/>
    </row>
    <row r="19" spans="1:31" ht="17.100000000000001" customHeight="1" thickBot="1" x14ac:dyDescent="0.25">
      <c r="A19" s="1"/>
      <c r="B19" s="28" t="s">
        <v>100</v>
      </c>
      <c r="C19" s="56">
        <v>0</v>
      </c>
      <c r="D19" s="29">
        <v>3</v>
      </c>
      <c r="E19" s="29">
        <v>3</v>
      </c>
      <c r="F19" s="56">
        <v>5</v>
      </c>
      <c r="G19" s="56">
        <v>1</v>
      </c>
      <c r="H19" s="56">
        <v>3</v>
      </c>
      <c r="I19" s="56">
        <v>3</v>
      </c>
      <c r="J19" s="56">
        <v>0</v>
      </c>
      <c r="K19" s="1"/>
      <c r="L19" s="1"/>
      <c r="M19" s="1"/>
      <c r="N19" s="1"/>
    </row>
    <row r="20" spans="1:31" ht="17.100000000000001" customHeight="1" thickBot="1" x14ac:dyDescent="0.25">
      <c r="A20" s="1"/>
      <c r="B20" s="28" t="s">
        <v>101</v>
      </c>
      <c r="C20" s="56">
        <v>5</v>
      </c>
      <c r="D20" s="29">
        <v>1</v>
      </c>
      <c r="E20" s="29">
        <v>0</v>
      </c>
      <c r="F20" s="56">
        <v>0</v>
      </c>
      <c r="G20" s="56">
        <v>2</v>
      </c>
      <c r="H20" s="56">
        <v>0</v>
      </c>
      <c r="I20" s="56">
        <v>1</v>
      </c>
      <c r="J20" s="56">
        <v>2</v>
      </c>
      <c r="K20" s="1"/>
      <c r="L20" s="1"/>
      <c r="M20" s="1"/>
      <c r="N20" s="1"/>
    </row>
    <row r="21" spans="1:31" ht="17.100000000000001" customHeight="1" thickBot="1" x14ac:dyDescent="0.25">
      <c r="A21" s="1"/>
      <c r="B21" s="28" t="s">
        <v>29</v>
      </c>
      <c r="C21" s="56">
        <v>10</v>
      </c>
      <c r="D21" s="29">
        <v>1</v>
      </c>
      <c r="E21" s="29">
        <v>5</v>
      </c>
      <c r="F21" s="56">
        <v>3</v>
      </c>
      <c r="G21" s="56">
        <v>2</v>
      </c>
      <c r="H21" s="56">
        <v>1</v>
      </c>
      <c r="I21" s="56">
        <v>8</v>
      </c>
      <c r="J21" s="56">
        <v>0</v>
      </c>
      <c r="K21" s="1"/>
      <c r="L21" s="1"/>
      <c r="M21" s="1"/>
      <c r="N21" s="1"/>
    </row>
    <row r="22" spans="1:31" ht="17.100000000000001" customHeight="1" thickBot="1" x14ac:dyDescent="0.25">
      <c r="A22" s="1"/>
      <c r="B22" s="28" t="s">
        <v>11</v>
      </c>
      <c r="C22" s="56">
        <v>4</v>
      </c>
      <c r="D22" s="29">
        <v>0</v>
      </c>
      <c r="E22" s="29">
        <v>0</v>
      </c>
      <c r="F22" s="56">
        <v>0</v>
      </c>
      <c r="G22" s="56">
        <v>0</v>
      </c>
      <c r="H22" s="56">
        <v>1</v>
      </c>
      <c r="I22" s="56">
        <v>0</v>
      </c>
      <c r="J22" s="56">
        <v>0</v>
      </c>
      <c r="K22" s="1"/>
      <c r="L22" s="1"/>
      <c r="M22" s="1"/>
      <c r="N22" s="1"/>
    </row>
    <row r="23" spans="1:31" ht="17.100000000000001" customHeight="1" thickBot="1" x14ac:dyDescent="0.25">
      <c r="A23" s="1"/>
      <c r="B23" s="49" t="s">
        <v>16</v>
      </c>
      <c r="C23" s="48">
        <v>121</v>
      </c>
      <c r="D23" s="48">
        <v>133</v>
      </c>
      <c r="E23" s="48">
        <v>60</v>
      </c>
      <c r="F23" s="48">
        <v>78</v>
      </c>
      <c r="G23" s="48">
        <f>SUM(G6:G22)</f>
        <v>62</v>
      </c>
      <c r="H23" s="48">
        <f>SUM(H6:H22)</f>
        <v>48</v>
      </c>
      <c r="I23" s="48">
        <f>SUM(I6:I22)</f>
        <v>53</v>
      </c>
      <c r="J23" s="48">
        <f>SUM(J6:J22)</f>
        <v>35</v>
      </c>
      <c r="K23" s="1"/>
      <c r="L23" s="1"/>
      <c r="M23" s="1"/>
      <c r="N23" s="1"/>
    </row>
    <row r="24" spans="1:31" ht="28.5" customHeight="1" x14ac:dyDescent="0.2">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row>
    <row r="25" spans="1:31" ht="33" customHeight="1" x14ac:dyDescent="0.2">
      <c r="A25" s="1"/>
      <c r="B25" s="76"/>
      <c r="C25" s="76"/>
      <c r="D25" s="76"/>
      <c r="E25" s="76"/>
      <c r="F25" s="1"/>
      <c r="G25" s="1"/>
      <c r="H25" s="1"/>
      <c r="I25" s="1"/>
      <c r="J25" s="1"/>
      <c r="K25" s="1"/>
      <c r="L25" s="1"/>
      <c r="M25" s="1"/>
      <c r="N25" s="1"/>
      <c r="O25" s="1"/>
      <c r="P25" s="1"/>
      <c r="Q25" s="1"/>
      <c r="R25" s="1"/>
      <c r="S25" s="1"/>
      <c r="T25" s="1"/>
      <c r="U25" s="1"/>
      <c r="V25" s="1"/>
      <c r="W25" s="1"/>
      <c r="X25" s="1"/>
      <c r="Y25" s="1"/>
      <c r="Z25" s="1"/>
      <c r="AA25" s="1"/>
      <c r="AB25" s="1"/>
      <c r="AC25" s="1"/>
      <c r="AD25" s="1"/>
      <c r="AE25" s="1"/>
    </row>
    <row r="26" spans="1:31" x14ac:dyDescent="0.2">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row>
    <row r="27" spans="1:31" ht="39" customHeight="1" x14ac:dyDescent="0.2">
      <c r="A27" s="1"/>
      <c r="B27" s="1"/>
      <c r="C27" s="27" t="s">
        <v>182</v>
      </c>
      <c r="D27" s="27" t="s">
        <v>185</v>
      </c>
      <c r="E27" s="27" t="s">
        <v>188</v>
      </c>
      <c r="F27" s="27" t="s">
        <v>191</v>
      </c>
      <c r="G27" s="1"/>
      <c r="H27" s="1"/>
      <c r="I27" s="1"/>
      <c r="J27" s="1"/>
      <c r="K27" s="1"/>
      <c r="L27" s="1"/>
    </row>
    <row r="28" spans="1:31" ht="17.100000000000001" customHeight="1" thickBot="1" x14ac:dyDescent="0.25">
      <c r="A28" s="1"/>
      <c r="B28" s="28" t="s">
        <v>30</v>
      </c>
      <c r="C28" s="30">
        <f>+IF(C6&gt;0,(G6-C6)/C6,"-")</f>
        <v>-0.31578947368421051</v>
      </c>
      <c r="D28" s="30">
        <f>+IF(D6&gt;0,(H6-D6)/D6,"-")</f>
        <v>-0.3</v>
      </c>
      <c r="E28" s="30">
        <f>+IF(E6&gt;0,(I6-E6)/E6,"-")</f>
        <v>-0.36363636363636365</v>
      </c>
      <c r="F28" s="30">
        <f>+IF(F6&gt;0,(J6-F6)/F6,"-")</f>
        <v>-0.88461538461538458</v>
      </c>
      <c r="G28" s="1"/>
      <c r="H28" s="1"/>
      <c r="I28" s="1"/>
      <c r="J28" s="1"/>
      <c r="K28" s="1"/>
      <c r="L28" s="1"/>
    </row>
    <row r="29" spans="1:31" ht="17.100000000000001" customHeight="1" thickBot="1" x14ac:dyDescent="0.25">
      <c r="A29" s="1"/>
      <c r="B29" s="28" t="s">
        <v>31</v>
      </c>
      <c r="C29" s="30">
        <f t="shared" ref="C29:C45" si="0">+IF(C7&gt;0,(G7-C7)/C7,"-")</f>
        <v>-1</v>
      </c>
      <c r="D29" s="30">
        <f t="shared" ref="D29:D45" si="1">+IF(D7&gt;0,(H7-D7)/D7,"-")</f>
        <v>-1</v>
      </c>
      <c r="E29" s="30">
        <f t="shared" ref="E29:E45" si="2">+IF(E7&gt;0,(I7-E7)/E7,"-")</f>
        <v>0.5</v>
      </c>
      <c r="F29" s="30">
        <f t="shared" ref="F29:F45" si="3">+IF(F7&gt;0,(J7-F7)/F7,"-")</f>
        <v>0.33333333333333331</v>
      </c>
      <c r="G29" s="1"/>
      <c r="H29" s="1"/>
      <c r="I29" s="1"/>
      <c r="J29" s="1"/>
      <c r="K29" s="1"/>
      <c r="L29" s="1"/>
    </row>
    <row r="30" spans="1:31" ht="17.100000000000001" customHeight="1" thickBot="1" x14ac:dyDescent="0.25">
      <c r="A30" s="1"/>
      <c r="B30" s="28" t="s">
        <v>98</v>
      </c>
      <c r="C30" s="30">
        <f t="shared" si="0"/>
        <v>-1</v>
      </c>
      <c r="D30" s="30">
        <f t="shared" si="1"/>
        <v>0</v>
      </c>
      <c r="E30" s="30" t="str">
        <f t="shared" si="2"/>
        <v>-</v>
      </c>
      <c r="F30" s="30" t="str">
        <f t="shared" si="3"/>
        <v>-</v>
      </c>
      <c r="G30" s="1"/>
      <c r="H30" s="1"/>
      <c r="I30" s="1"/>
      <c r="J30" s="1"/>
      <c r="K30" s="1"/>
      <c r="L30" s="1"/>
    </row>
    <row r="31" spans="1:31" ht="17.100000000000001" customHeight="1" thickBot="1" x14ac:dyDescent="0.25">
      <c r="A31" s="1"/>
      <c r="B31" s="28" t="s">
        <v>26</v>
      </c>
      <c r="C31" s="30">
        <f t="shared" si="0"/>
        <v>-1</v>
      </c>
      <c r="D31" s="30">
        <f t="shared" si="1"/>
        <v>-0.33333333333333331</v>
      </c>
      <c r="E31" s="30">
        <f t="shared" si="2"/>
        <v>-0.8571428571428571</v>
      </c>
      <c r="F31" s="30" t="str">
        <f t="shared" si="3"/>
        <v>-</v>
      </c>
      <c r="G31" s="1"/>
      <c r="H31" s="1"/>
      <c r="I31" s="1"/>
      <c r="J31" s="1"/>
      <c r="K31" s="1"/>
      <c r="L31" s="1"/>
    </row>
    <row r="32" spans="1:31" ht="17.100000000000001" customHeight="1" thickBot="1" x14ac:dyDescent="0.25">
      <c r="A32" s="1"/>
      <c r="B32" s="28" t="s">
        <v>8</v>
      </c>
      <c r="C32" s="30">
        <f t="shared" si="0"/>
        <v>-0.5714285714285714</v>
      </c>
      <c r="D32" s="30">
        <f t="shared" si="1"/>
        <v>0</v>
      </c>
      <c r="E32" s="30">
        <f t="shared" si="2"/>
        <v>-1</v>
      </c>
      <c r="F32" s="30">
        <f t="shared" si="3"/>
        <v>1</v>
      </c>
      <c r="G32" s="1"/>
      <c r="H32" s="1"/>
      <c r="I32" s="1"/>
      <c r="J32" s="1"/>
      <c r="K32" s="1"/>
      <c r="L32" s="1"/>
    </row>
    <row r="33" spans="1:12" ht="17.100000000000001" customHeight="1" thickBot="1" x14ac:dyDescent="0.25">
      <c r="A33" s="1"/>
      <c r="B33" s="28" t="s">
        <v>9</v>
      </c>
      <c r="C33" s="30">
        <f t="shared" si="0"/>
        <v>-1</v>
      </c>
      <c r="D33" s="30" t="str">
        <f t="shared" si="1"/>
        <v>-</v>
      </c>
      <c r="E33" s="30" t="str">
        <f t="shared" si="2"/>
        <v>-</v>
      </c>
      <c r="F33" s="30" t="str">
        <f t="shared" si="3"/>
        <v>-</v>
      </c>
      <c r="G33" s="1"/>
      <c r="H33" s="1"/>
      <c r="I33" s="1"/>
      <c r="J33" s="1"/>
      <c r="K33" s="1"/>
      <c r="L33" s="1"/>
    </row>
    <row r="34" spans="1:12" ht="17.100000000000001" customHeight="1" thickBot="1" x14ac:dyDescent="0.25">
      <c r="A34" s="1"/>
      <c r="B34" s="28" t="s">
        <v>32</v>
      </c>
      <c r="C34" s="30">
        <f t="shared" si="0"/>
        <v>-0.7857142857142857</v>
      </c>
      <c r="D34" s="30">
        <f t="shared" si="1"/>
        <v>-0.83333333333333337</v>
      </c>
      <c r="E34" s="30" t="str">
        <f t="shared" si="2"/>
        <v>-</v>
      </c>
      <c r="F34" s="30">
        <f t="shared" si="3"/>
        <v>-1</v>
      </c>
      <c r="G34" s="1"/>
      <c r="H34" s="1"/>
      <c r="I34" s="1"/>
      <c r="J34" s="1"/>
      <c r="K34" s="1"/>
      <c r="L34" s="1"/>
    </row>
    <row r="35" spans="1:12" ht="17.100000000000001" customHeight="1" thickBot="1" x14ac:dyDescent="0.25">
      <c r="A35" s="1"/>
      <c r="B35" s="28" t="s">
        <v>28</v>
      </c>
      <c r="C35" s="30" t="str">
        <f t="shared" si="0"/>
        <v>-</v>
      </c>
      <c r="D35" s="30" t="str">
        <f t="shared" si="1"/>
        <v>-</v>
      </c>
      <c r="E35" s="30">
        <f t="shared" si="2"/>
        <v>0</v>
      </c>
      <c r="F35" s="30" t="str">
        <f t="shared" si="3"/>
        <v>-</v>
      </c>
      <c r="G35" s="1"/>
      <c r="H35" s="1"/>
      <c r="I35" s="1"/>
      <c r="J35" s="1"/>
      <c r="K35" s="1"/>
      <c r="L35" s="1"/>
    </row>
    <row r="36" spans="1:12" ht="17.100000000000001" customHeight="1" thickBot="1" x14ac:dyDescent="0.25">
      <c r="A36" s="1"/>
      <c r="B36" s="28" t="s">
        <v>18</v>
      </c>
      <c r="C36" s="30">
        <f t="shared" si="0"/>
        <v>0.2857142857142857</v>
      </c>
      <c r="D36" s="30">
        <f t="shared" si="1"/>
        <v>-0.88</v>
      </c>
      <c r="E36" s="30">
        <f t="shared" si="2"/>
        <v>-0.2</v>
      </c>
      <c r="F36" s="75">
        <f t="shared" si="3"/>
        <v>-0.33333333333333331</v>
      </c>
      <c r="G36" s="1"/>
      <c r="H36" s="1"/>
      <c r="I36" s="1"/>
      <c r="J36" s="1"/>
      <c r="K36" s="1"/>
      <c r="L36" s="1"/>
    </row>
    <row r="37" spans="1:12" ht="17.100000000000001" customHeight="1" thickBot="1" x14ac:dyDescent="0.25">
      <c r="A37" s="1"/>
      <c r="B37" s="28" t="s">
        <v>27</v>
      </c>
      <c r="C37" s="30">
        <f t="shared" si="0"/>
        <v>0</v>
      </c>
      <c r="D37" s="30">
        <f t="shared" si="1"/>
        <v>-0.2857142857142857</v>
      </c>
      <c r="E37" s="30">
        <f t="shared" si="2"/>
        <v>-0.66666666666666663</v>
      </c>
      <c r="F37" s="30">
        <f t="shared" si="3"/>
        <v>-0.66666666666666663</v>
      </c>
      <c r="G37" s="1"/>
      <c r="H37" s="1"/>
      <c r="I37" s="1"/>
      <c r="J37" s="1"/>
      <c r="K37" s="1"/>
      <c r="L37" s="1"/>
    </row>
    <row r="38" spans="1:12" ht="17.100000000000001" customHeight="1" thickBot="1" x14ac:dyDescent="0.25">
      <c r="A38" s="1"/>
      <c r="B38" s="28" t="s">
        <v>15</v>
      </c>
      <c r="C38" s="30">
        <f t="shared" si="0"/>
        <v>0</v>
      </c>
      <c r="D38" s="30">
        <f t="shared" si="1"/>
        <v>0</v>
      </c>
      <c r="E38" s="30">
        <f t="shared" si="2"/>
        <v>4</v>
      </c>
      <c r="F38" s="30" t="str">
        <f t="shared" si="3"/>
        <v>-</v>
      </c>
      <c r="G38" s="1"/>
      <c r="H38" s="1"/>
      <c r="I38" s="1"/>
      <c r="J38" s="1"/>
      <c r="K38" s="1"/>
      <c r="L38" s="1"/>
    </row>
    <row r="39" spans="1:12" ht="17.100000000000001" customHeight="1" thickBot="1" x14ac:dyDescent="0.25">
      <c r="A39" s="1"/>
      <c r="B39" s="28" t="s">
        <v>10</v>
      </c>
      <c r="C39" s="30">
        <f t="shared" si="0"/>
        <v>0.25</v>
      </c>
      <c r="D39" s="30">
        <f t="shared" si="1"/>
        <v>-0.90909090909090906</v>
      </c>
      <c r="E39" s="30">
        <f t="shared" si="2"/>
        <v>1.6666666666666667</v>
      </c>
      <c r="F39" s="30">
        <f t="shared" si="3"/>
        <v>-0.14285714285714285</v>
      </c>
      <c r="G39" s="1"/>
      <c r="H39" s="1"/>
      <c r="I39" s="1"/>
      <c r="J39" s="1"/>
      <c r="K39" s="1"/>
      <c r="L39" s="1"/>
    </row>
    <row r="40" spans="1:12" ht="17.100000000000001" customHeight="1" thickBot="1" x14ac:dyDescent="0.25">
      <c r="A40" s="1"/>
      <c r="B40" s="28" t="s">
        <v>99</v>
      </c>
      <c r="C40" s="30">
        <f t="shared" si="0"/>
        <v>-0.66666666666666663</v>
      </c>
      <c r="D40" s="30">
        <f t="shared" si="1"/>
        <v>-0.76190476190476186</v>
      </c>
      <c r="E40" s="30">
        <f t="shared" si="2"/>
        <v>-0.5</v>
      </c>
      <c r="F40" s="30">
        <f t="shared" si="3"/>
        <v>-0.77272727272727271</v>
      </c>
      <c r="G40" s="1"/>
      <c r="H40" s="1"/>
      <c r="I40" s="1"/>
      <c r="J40" s="1"/>
      <c r="K40" s="1"/>
      <c r="L40" s="1"/>
    </row>
    <row r="41" spans="1:12" ht="17.100000000000001" customHeight="1" thickBot="1" x14ac:dyDescent="0.25">
      <c r="A41" s="1"/>
      <c r="B41" s="28" t="s">
        <v>100</v>
      </c>
      <c r="C41" s="30" t="str">
        <f t="shared" si="0"/>
        <v>-</v>
      </c>
      <c r="D41" s="30">
        <f t="shared" si="1"/>
        <v>0</v>
      </c>
      <c r="E41" s="30">
        <f t="shared" si="2"/>
        <v>0</v>
      </c>
      <c r="F41" s="30">
        <f t="shared" si="3"/>
        <v>-1</v>
      </c>
      <c r="G41" s="1"/>
      <c r="H41" s="1"/>
      <c r="I41" s="1"/>
      <c r="J41" s="1"/>
      <c r="K41" s="1"/>
      <c r="L41" s="1"/>
    </row>
    <row r="42" spans="1:12" ht="17.100000000000001" customHeight="1" thickBot="1" x14ac:dyDescent="0.25">
      <c r="A42" s="1"/>
      <c r="B42" s="28" t="s">
        <v>101</v>
      </c>
      <c r="C42" s="30">
        <f t="shared" si="0"/>
        <v>-0.6</v>
      </c>
      <c r="D42" s="30">
        <f t="shared" si="1"/>
        <v>-1</v>
      </c>
      <c r="E42" s="30" t="str">
        <f t="shared" si="2"/>
        <v>-</v>
      </c>
      <c r="F42" s="30" t="str">
        <f t="shared" si="3"/>
        <v>-</v>
      </c>
      <c r="G42" s="1"/>
      <c r="H42" s="1"/>
      <c r="I42" s="1"/>
      <c r="J42" s="1"/>
      <c r="K42" s="1"/>
      <c r="L42" s="1"/>
    </row>
    <row r="43" spans="1:12" ht="17.100000000000001" customHeight="1" thickBot="1" x14ac:dyDescent="0.25">
      <c r="A43" s="1"/>
      <c r="B43" s="28" t="s">
        <v>29</v>
      </c>
      <c r="C43" s="30">
        <f t="shared" si="0"/>
        <v>-0.8</v>
      </c>
      <c r="D43" s="30">
        <f t="shared" si="1"/>
        <v>0</v>
      </c>
      <c r="E43" s="30">
        <f t="shared" si="2"/>
        <v>0.6</v>
      </c>
      <c r="F43" s="30">
        <f t="shared" si="3"/>
        <v>-1</v>
      </c>
      <c r="G43" s="1"/>
      <c r="H43" s="1"/>
      <c r="I43" s="1"/>
      <c r="J43" s="1"/>
      <c r="K43" s="1"/>
      <c r="L43" s="1"/>
    </row>
    <row r="44" spans="1:12" ht="17.100000000000001" customHeight="1" thickBot="1" x14ac:dyDescent="0.25">
      <c r="A44" s="1"/>
      <c r="B44" s="28" t="s">
        <v>11</v>
      </c>
      <c r="C44" s="58">
        <f t="shared" si="0"/>
        <v>-1</v>
      </c>
      <c r="D44" s="30" t="str">
        <f t="shared" si="1"/>
        <v>-</v>
      </c>
      <c r="E44" s="30" t="str">
        <f t="shared" si="2"/>
        <v>-</v>
      </c>
      <c r="F44" s="30" t="str">
        <f t="shared" si="3"/>
        <v>-</v>
      </c>
      <c r="G44" s="1"/>
      <c r="H44" s="1"/>
      <c r="I44" s="1"/>
      <c r="J44" s="1"/>
      <c r="K44" s="1"/>
      <c r="L44" s="1"/>
    </row>
    <row r="45" spans="1:12" ht="17.100000000000001" customHeight="1" thickBot="1" x14ac:dyDescent="0.25">
      <c r="A45" s="1"/>
      <c r="B45" s="49" t="s">
        <v>16</v>
      </c>
      <c r="C45" s="51">
        <f t="shared" si="0"/>
        <v>-0.48760330578512395</v>
      </c>
      <c r="D45" s="51">
        <f t="shared" si="1"/>
        <v>-0.63909774436090228</v>
      </c>
      <c r="E45" s="51">
        <f t="shared" si="2"/>
        <v>-0.11666666666666667</v>
      </c>
      <c r="F45" s="51">
        <f t="shared" si="3"/>
        <v>-0.55128205128205132</v>
      </c>
      <c r="G45" s="1"/>
      <c r="H45" s="1"/>
      <c r="I45" s="1"/>
      <c r="J45" s="1"/>
      <c r="K45" s="1"/>
      <c r="L45" s="1"/>
    </row>
  </sheetData>
  <mergeCells count="1">
    <mergeCell ref="B25:E25"/>
  </mergeCells>
  <phoneticPr fontId="9" type="noConversion"/>
  <pageMargins left="0.75" right="0.75" top="1" bottom="1" header="0" footer="0"/>
  <pageSetup paperSize="9" orientation="portrait" verticalDpi="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4</vt:i4>
      </vt:variant>
    </vt:vector>
  </HeadingPairs>
  <TitlesOfParts>
    <vt:vector size="17" baseType="lpstr">
      <vt:lpstr>Introducción</vt:lpstr>
      <vt:lpstr>Resumen</vt:lpstr>
      <vt:lpstr>Definiciones y conceptos</vt:lpstr>
      <vt:lpstr>Concursos TSJ persona juridica</vt:lpstr>
      <vt:lpstr>Concursos TSJ  pers nat empresa</vt:lpstr>
      <vt:lpstr>Concurso TSJ pers nat no empre</vt:lpstr>
      <vt:lpstr>Concursos presentados TSJ total</vt:lpstr>
      <vt:lpstr>Concursos declarados TSJ</vt:lpstr>
      <vt:lpstr>Concursos Convenio TSJ</vt:lpstr>
      <vt:lpstr>Concursos Liquidación TSJ</vt:lpstr>
      <vt:lpstr>E.R.E's TSJ</vt:lpstr>
      <vt:lpstr>Consecutivos declarados TSJ</vt:lpstr>
      <vt:lpstr>Provincias</vt:lpstr>
      <vt:lpstr>'Concursos presentados TSJ total'!Área_de_impresión</vt:lpstr>
      <vt:lpstr>'Concursos TSJ  pers nat empresa'!Área_de_impresión</vt:lpstr>
      <vt:lpstr>Introducción!Área_de_impresión</vt:lpstr>
      <vt:lpstr>Resumen!Área_de_impresión</vt:lpstr>
    </vt:vector>
  </TitlesOfParts>
  <Company>cgpj</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ivillan</dc:creator>
  <cp:lastModifiedBy>Jesús María Martínez Taboada</cp:lastModifiedBy>
  <cp:lastPrinted>2023-03-02T09:15:34Z</cp:lastPrinted>
  <dcterms:created xsi:type="dcterms:W3CDTF">2008-12-05T10:12:17Z</dcterms:created>
  <dcterms:modified xsi:type="dcterms:W3CDTF">2024-03-12T09:01:04Z</dcterms:modified>
</cp:coreProperties>
</file>