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K:\0 Jesús\Trabajos Belen\Quitar Totales\"/>
    </mc:Choice>
  </mc:AlternateContent>
  <xr:revisionPtr revIDLastSave="0" documentId="13_ncr:1_{E7077A2E-9A29-49C1-A7CA-35B8A89A49F0}"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TSJ persona juridica" sheetId="45" r:id="rId4"/>
    <sheet name="Concursos TSJ  pers nat empresa" sheetId="43" r:id="rId5"/>
    <sheet name="Concurso TSJ pers nat no empre" sheetId="46" r:id="rId6"/>
    <sheet name="Concursos presentados TSJ total" sheetId="2" r:id="rId7"/>
    <sheet name="Concursos declarados TSJ" sheetId="28" r:id="rId8"/>
    <sheet name="Concursos Convenio TSJ" sheetId="23" r:id="rId9"/>
    <sheet name="Concursos Liquidación TSJ" sheetId="25" r:id="rId10"/>
    <sheet name="E.R.E's TSJ" sheetId="31" r:id="rId11"/>
    <sheet name="Consecutivos declarados TSJ" sheetId="38" r:id="rId12"/>
    <sheet name="Provincias" sheetId="44" r:id="rId13"/>
  </sheets>
  <definedNames>
    <definedName name="_xlnm.Print_Area" localSheetId="6">'Concursos presentados TSJ total'!$A$1:$M$46</definedName>
    <definedName name="_xlnm.Print_Area" localSheetId="4">'Concursos TSJ  pers nat empresa'!$A$1:$M$23</definedName>
    <definedName name="_xlnm.Print_Area" localSheetId="0">Introducción!$A$1:$M$25</definedName>
    <definedName name="_xlnm.Print_Area" localSheetId="1">Resumen!$A$1:$L$76</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3" i="1" l="1"/>
  <c r="I73" i="1"/>
  <c r="H73" i="1"/>
  <c r="G73" i="1"/>
  <c r="C73" i="1"/>
  <c r="J56" i="44"/>
  <c r="I56" i="44"/>
  <c r="F29" i="38"/>
  <c r="F30" i="38"/>
  <c r="F31" i="38"/>
  <c r="F32" i="38"/>
  <c r="F33" i="38"/>
  <c r="F34" i="38"/>
  <c r="F35" i="38"/>
  <c r="F36" i="38"/>
  <c r="F37" i="38"/>
  <c r="F38" i="38"/>
  <c r="F39" i="38"/>
  <c r="F40" i="38"/>
  <c r="F41" i="38"/>
  <c r="F42" i="38"/>
  <c r="F43" i="38"/>
  <c r="F44" i="38"/>
  <c r="F45" i="38"/>
  <c r="F28" i="38"/>
  <c r="J23" i="38"/>
  <c r="F29" i="31"/>
  <c r="F30" i="31"/>
  <c r="F31" i="31"/>
  <c r="F32" i="31"/>
  <c r="F33" i="31"/>
  <c r="F34" i="31"/>
  <c r="F35" i="31"/>
  <c r="F36" i="31"/>
  <c r="F37" i="31"/>
  <c r="F38" i="31"/>
  <c r="F39" i="31"/>
  <c r="F40" i="31"/>
  <c r="F41" i="31"/>
  <c r="F42" i="31"/>
  <c r="F43" i="31"/>
  <c r="F44" i="31"/>
  <c r="F45" i="31"/>
  <c r="F28" i="31"/>
  <c r="J23" i="31"/>
  <c r="F29" i="25"/>
  <c r="F30" i="25"/>
  <c r="F31" i="25"/>
  <c r="F32" i="25"/>
  <c r="F33" i="25"/>
  <c r="F34" i="25"/>
  <c r="F35" i="25"/>
  <c r="F36" i="25"/>
  <c r="F37" i="25"/>
  <c r="F38" i="25"/>
  <c r="F39" i="25"/>
  <c r="F40" i="25"/>
  <c r="F41" i="25"/>
  <c r="F42" i="25"/>
  <c r="F43" i="25"/>
  <c r="F44" i="25"/>
  <c r="F45" i="25"/>
  <c r="F28" i="25"/>
  <c r="J23" i="25"/>
  <c r="H56" i="44"/>
  <c r="F29" i="23"/>
  <c r="F30" i="23"/>
  <c r="F31" i="23"/>
  <c r="F32" i="23"/>
  <c r="F33" i="23"/>
  <c r="F34" i="23"/>
  <c r="F35" i="23"/>
  <c r="F36" i="23"/>
  <c r="F37" i="23"/>
  <c r="F38" i="23"/>
  <c r="F39" i="23"/>
  <c r="F40" i="23"/>
  <c r="F41" i="23"/>
  <c r="F42" i="23"/>
  <c r="F43" i="23"/>
  <c r="F44" i="23"/>
  <c r="F28" i="23"/>
  <c r="J23" i="23"/>
  <c r="F45" i="23" s="1"/>
  <c r="G56" i="44"/>
  <c r="F29" i="28"/>
  <c r="F30" i="28"/>
  <c r="F31" i="28"/>
  <c r="F32" i="28"/>
  <c r="F33" i="28"/>
  <c r="F34" i="28"/>
  <c r="F35" i="28"/>
  <c r="F36" i="28"/>
  <c r="F37" i="28"/>
  <c r="F38" i="28"/>
  <c r="F39" i="28"/>
  <c r="F40" i="28"/>
  <c r="F41" i="28"/>
  <c r="F42" i="28"/>
  <c r="F43" i="28"/>
  <c r="F44" i="28"/>
  <c r="F45" i="28"/>
  <c r="F28" i="28"/>
  <c r="J23" i="28"/>
  <c r="D56" i="44"/>
  <c r="E56" i="44"/>
  <c r="F56" i="44"/>
  <c r="C56" i="44"/>
  <c r="J53" i="43"/>
  <c r="J54" i="43"/>
  <c r="J55" i="43"/>
  <c r="J56" i="43"/>
  <c r="J57" i="43"/>
  <c r="J58" i="43"/>
  <c r="J59" i="43"/>
  <c r="J60" i="43"/>
  <c r="J61" i="43"/>
  <c r="J62" i="43"/>
  <c r="J63" i="43"/>
  <c r="J64" i="43"/>
  <c r="J65" i="43"/>
  <c r="J66" i="43"/>
  <c r="J67" i="43"/>
  <c r="J68" i="43"/>
  <c r="J52" i="43"/>
  <c r="F29" i="43"/>
  <c r="F30" i="43"/>
  <c r="F31" i="43"/>
  <c r="F32" i="43"/>
  <c r="F33" i="43"/>
  <c r="F34" i="43"/>
  <c r="F35" i="43"/>
  <c r="F36" i="43"/>
  <c r="F37" i="43"/>
  <c r="F38" i="43"/>
  <c r="F39" i="43"/>
  <c r="F40" i="43"/>
  <c r="F41" i="43"/>
  <c r="F42" i="43"/>
  <c r="F43" i="43"/>
  <c r="F44" i="43"/>
  <c r="F28" i="43"/>
  <c r="J23" i="43"/>
  <c r="J69" i="43" s="1"/>
  <c r="H57" i="46"/>
  <c r="H58" i="46"/>
  <c r="H59" i="46"/>
  <c r="H60" i="46"/>
  <c r="H61" i="46"/>
  <c r="H62" i="46"/>
  <c r="H63" i="46"/>
  <c r="H64" i="46"/>
  <c r="H65" i="46"/>
  <c r="H66" i="46"/>
  <c r="H67" i="46"/>
  <c r="H68" i="46"/>
  <c r="H69" i="46"/>
  <c r="H70" i="46"/>
  <c r="H71" i="46"/>
  <c r="H72" i="46"/>
  <c r="H56" i="46"/>
  <c r="D29" i="46"/>
  <c r="D30" i="46"/>
  <c r="D31" i="46"/>
  <c r="D32" i="46"/>
  <c r="D33" i="46"/>
  <c r="D34" i="46"/>
  <c r="D35" i="46"/>
  <c r="D36" i="46"/>
  <c r="D37" i="46"/>
  <c r="D38" i="46"/>
  <c r="D39" i="46"/>
  <c r="D40" i="46"/>
  <c r="D41" i="46"/>
  <c r="D42" i="46"/>
  <c r="D43" i="46"/>
  <c r="D44" i="46"/>
  <c r="D28" i="46"/>
  <c r="H23" i="46"/>
  <c r="D45" i="46" s="1"/>
  <c r="J53" i="45"/>
  <c r="J54" i="45"/>
  <c r="J55" i="45"/>
  <c r="J56" i="45"/>
  <c r="J57" i="45"/>
  <c r="J58" i="45"/>
  <c r="J59" i="45"/>
  <c r="J60" i="45"/>
  <c r="J61" i="45"/>
  <c r="J62" i="45"/>
  <c r="J63" i="45"/>
  <c r="J64" i="45"/>
  <c r="J65" i="45"/>
  <c r="J66" i="45"/>
  <c r="J67" i="45"/>
  <c r="J68" i="45"/>
  <c r="J69" i="45"/>
  <c r="J52" i="45"/>
  <c r="F45" i="45"/>
  <c r="F29" i="45"/>
  <c r="F30" i="45"/>
  <c r="F31" i="45"/>
  <c r="F32" i="45"/>
  <c r="F33" i="45"/>
  <c r="F34" i="45"/>
  <c r="F35" i="45"/>
  <c r="F36" i="45"/>
  <c r="F37" i="45"/>
  <c r="F38" i="45"/>
  <c r="F39" i="45"/>
  <c r="F40" i="45"/>
  <c r="F41" i="45"/>
  <c r="F42" i="45"/>
  <c r="F43" i="45"/>
  <c r="F44" i="45"/>
  <c r="F28" i="45"/>
  <c r="J23" i="45"/>
  <c r="J53" i="2"/>
  <c r="J54" i="2"/>
  <c r="J55" i="2"/>
  <c r="J56" i="2"/>
  <c r="J57" i="2"/>
  <c r="J58" i="2"/>
  <c r="J59" i="2"/>
  <c r="J60" i="2"/>
  <c r="J61" i="2"/>
  <c r="J62" i="2"/>
  <c r="J63" i="2"/>
  <c r="J64" i="2"/>
  <c r="J65" i="2"/>
  <c r="J66" i="2"/>
  <c r="J67" i="2"/>
  <c r="J68" i="2"/>
  <c r="J69" i="2"/>
  <c r="J52" i="2"/>
  <c r="F29" i="2"/>
  <c r="F30" i="2"/>
  <c r="F31" i="2"/>
  <c r="F32" i="2"/>
  <c r="F33" i="2"/>
  <c r="F34" i="2"/>
  <c r="F35" i="2"/>
  <c r="F36" i="2"/>
  <c r="F37" i="2"/>
  <c r="F38" i="2"/>
  <c r="F39" i="2"/>
  <c r="F40" i="2"/>
  <c r="F41" i="2"/>
  <c r="F42" i="2"/>
  <c r="F43" i="2"/>
  <c r="F44" i="2"/>
  <c r="F45" i="2"/>
  <c r="F28" i="2"/>
  <c r="J23" i="2"/>
  <c r="I53" i="45"/>
  <c r="I54" i="45"/>
  <c r="I55" i="45"/>
  <c r="I56" i="45"/>
  <c r="I57" i="45"/>
  <c r="I58" i="45"/>
  <c r="I59" i="45"/>
  <c r="I60" i="45"/>
  <c r="I61" i="45"/>
  <c r="I62" i="45"/>
  <c r="I63" i="45"/>
  <c r="I64" i="45"/>
  <c r="I65" i="45"/>
  <c r="I66" i="45"/>
  <c r="I67" i="45"/>
  <c r="I68" i="45"/>
  <c r="I69" i="45"/>
  <c r="I52" i="45"/>
  <c r="H73" i="46" l="1"/>
  <c r="F45" i="43"/>
  <c r="I23" i="28"/>
  <c r="J72" i="1" l="1"/>
  <c r="I72" i="1"/>
  <c r="H72" i="1"/>
  <c r="E29" i="38" l="1"/>
  <c r="E30" i="38"/>
  <c r="E31" i="38"/>
  <c r="E32" i="38"/>
  <c r="E33" i="38"/>
  <c r="E34" i="38"/>
  <c r="E35" i="38"/>
  <c r="E36" i="38"/>
  <c r="E37" i="38"/>
  <c r="E38" i="38"/>
  <c r="E39" i="38"/>
  <c r="E40" i="38"/>
  <c r="E41" i="38"/>
  <c r="E42" i="38"/>
  <c r="E43" i="38"/>
  <c r="E44" i="38"/>
  <c r="E45" i="38"/>
  <c r="E28" i="38"/>
  <c r="I23" i="38"/>
  <c r="E29" i="31"/>
  <c r="E30" i="31"/>
  <c r="E31" i="31"/>
  <c r="E32" i="31"/>
  <c r="E33" i="31"/>
  <c r="E34" i="31"/>
  <c r="E35" i="31"/>
  <c r="E36" i="31"/>
  <c r="E37" i="31"/>
  <c r="E38" i="31"/>
  <c r="E39" i="31"/>
  <c r="E40" i="31"/>
  <c r="E41" i="31"/>
  <c r="E42" i="31"/>
  <c r="E43" i="31"/>
  <c r="E44" i="31"/>
  <c r="E45" i="31"/>
  <c r="E28" i="31"/>
  <c r="I23" i="31"/>
  <c r="E29" i="25"/>
  <c r="E30" i="25"/>
  <c r="E31" i="25"/>
  <c r="E32" i="25"/>
  <c r="E33" i="25"/>
  <c r="E34" i="25"/>
  <c r="E35" i="25"/>
  <c r="E36" i="25"/>
  <c r="E37" i="25"/>
  <c r="E38" i="25"/>
  <c r="E39" i="25"/>
  <c r="E40" i="25"/>
  <c r="E41" i="25"/>
  <c r="E42" i="25"/>
  <c r="E43" i="25"/>
  <c r="E44" i="25"/>
  <c r="E45" i="25"/>
  <c r="E28" i="25"/>
  <c r="I23" i="25"/>
  <c r="E29" i="23"/>
  <c r="E30" i="23"/>
  <c r="E31" i="23"/>
  <c r="E32" i="23"/>
  <c r="E33" i="23"/>
  <c r="E34" i="23"/>
  <c r="E35" i="23"/>
  <c r="E36" i="23"/>
  <c r="E37" i="23"/>
  <c r="E38" i="23"/>
  <c r="E39" i="23"/>
  <c r="E40" i="23"/>
  <c r="E41" i="23"/>
  <c r="E42" i="23"/>
  <c r="E43" i="23"/>
  <c r="E44" i="23"/>
  <c r="E45" i="23"/>
  <c r="E28" i="23"/>
  <c r="I23" i="23"/>
  <c r="E29" i="28"/>
  <c r="E30" i="28"/>
  <c r="E31" i="28"/>
  <c r="E32" i="28"/>
  <c r="E33" i="28"/>
  <c r="E34" i="28"/>
  <c r="E35" i="28"/>
  <c r="E36" i="28"/>
  <c r="E37" i="28"/>
  <c r="E38" i="28"/>
  <c r="E39" i="28"/>
  <c r="E40" i="28"/>
  <c r="E41" i="28"/>
  <c r="E42" i="28"/>
  <c r="E43" i="28"/>
  <c r="E44" i="28"/>
  <c r="E45" i="28"/>
  <c r="E28" i="28"/>
  <c r="C72" i="1"/>
  <c r="G72" i="1" s="1"/>
  <c r="I53" i="2" l="1"/>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I23" i="2"/>
  <c r="I53" i="43"/>
  <c r="I54" i="43"/>
  <c r="I55" i="43"/>
  <c r="I56" i="43"/>
  <c r="I57" i="43"/>
  <c r="I58" i="43"/>
  <c r="I59" i="43"/>
  <c r="I60" i="43"/>
  <c r="I61" i="43"/>
  <c r="I62" i="43"/>
  <c r="I63" i="43"/>
  <c r="I64" i="43"/>
  <c r="I65" i="43"/>
  <c r="I66" i="43"/>
  <c r="I67" i="43"/>
  <c r="I68" i="43"/>
  <c r="I52" i="43"/>
  <c r="E29" i="43"/>
  <c r="E30" i="43"/>
  <c r="E31" i="43"/>
  <c r="E32" i="43"/>
  <c r="E33" i="43"/>
  <c r="E34" i="43"/>
  <c r="E35" i="43"/>
  <c r="E36" i="43"/>
  <c r="E37" i="43"/>
  <c r="E38" i="43"/>
  <c r="E39" i="43"/>
  <c r="E40" i="43"/>
  <c r="E41" i="43"/>
  <c r="E42" i="43"/>
  <c r="E43" i="43"/>
  <c r="E44" i="43"/>
  <c r="E28" i="43"/>
  <c r="I23" i="43"/>
  <c r="E45" i="43" s="1"/>
  <c r="G57" i="46"/>
  <c r="G58" i="46"/>
  <c r="G59" i="46"/>
  <c r="G60" i="46"/>
  <c r="G61" i="46"/>
  <c r="G62" i="46"/>
  <c r="G63" i="46"/>
  <c r="G64" i="46"/>
  <c r="G65" i="46"/>
  <c r="G66" i="46"/>
  <c r="G67" i="46"/>
  <c r="G68" i="46"/>
  <c r="G69" i="46"/>
  <c r="G70" i="46"/>
  <c r="G71" i="46"/>
  <c r="G72" i="46"/>
  <c r="G56" i="46"/>
  <c r="G23" i="46"/>
  <c r="G73" i="46" s="1"/>
  <c r="E29" i="45"/>
  <c r="E30" i="45"/>
  <c r="E31" i="45"/>
  <c r="E32" i="45"/>
  <c r="E33" i="45"/>
  <c r="E34" i="45"/>
  <c r="E35" i="45"/>
  <c r="E36" i="45"/>
  <c r="E37" i="45"/>
  <c r="E38" i="45"/>
  <c r="E39" i="45"/>
  <c r="E40" i="45"/>
  <c r="E41" i="45"/>
  <c r="E42" i="45"/>
  <c r="E43" i="45"/>
  <c r="E44" i="45"/>
  <c r="E45" i="45"/>
  <c r="E28" i="45"/>
  <c r="I23" i="45"/>
  <c r="C44" i="46"/>
  <c r="C43" i="46"/>
  <c r="C42" i="46"/>
  <c r="C41" i="46"/>
  <c r="C40" i="46"/>
  <c r="C39" i="46"/>
  <c r="C38" i="46"/>
  <c r="C37" i="46"/>
  <c r="C36" i="46"/>
  <c r="C35" i="46"/>
  <c r="C34" i="46"/>
  <c r="C33" i="46"/>
  <c r="C32" i="46"/>
  <c r="C31" i="46"/>
  <c r="C30" i="46"/>
  <c r="C29" i="46"/>
  <c r="C28" i="46"/>
  <c r="J71" i="1"/>
  <c r="I71" i="1"/>
  <c r="H71" i="1"/>
  <c r="G71" i="1"/>
  <c r="I69" i="43" l="1"/>
  <c r="H68" i="43"/>
  <c r="H67" i="43"/>
  <c r="H66" i="43"/>
  <c r="H65" i="43"/>
  <c r="H64" i="43"/>
  <c r="H63" i="43"/>
  <c r="H62" i="43"/>
  <c r="H61" i="43"/>
  <c r="H60" i="43"/>
  <c r="H59" i="43"/>
  <c r="H58" i="43"/>
  <c r="H57" i="43"/>
  <c r="H56" i="43"/>
  <c r="H55" i="43"/>
  <c r="H54" i="43"/>
  <c r="H53" i="43"/>
  <c r="H52" i="43"/>
  <c r="D29" i="43"/>
  <c r="D30" i="43"/>
  <c r="D31" i="43"/>
  <c r="D32" i="43"/>
  <c r="D33" i="43"/>
  <c r="D34" i="43"/>
  <c r="D35" i="43"/>
  <c r="D36" i="43"/>
  <c r="D37" i="43"/>
  <c r="D38" i="43"/>
  <c r="D39" i="43"/>
  <c r="D40" i="43"/>
  <c r="D41" i="43"/>
  <c r="D42" i="43"/>
  <c r="D43" i="43"/>
  <c r="D44" i="43"/>
  <c r="D28" i="43"/>
  <c r="D29" i="38" l="1"/>
  <c r="D30" i="38"/>
  <c r="D31" i="38"/>
  <c r="D32" i="38"/>
  <c r="D33" i="38"/>
  <c r="D34" i="38"/>
  <c r="D35" i="38"/>
  <c r="D36" i="38"/>
  <c r="D37" i="38"/>
  <c r="D38" i="38"/>
  <c r="D39" i="38"/>
  <c r="D40" i="38"/>
  <c r="D41" i="38"/>
  <c r="D42" i="38"/>
  <c r="D43" i="38"/>
  <c r="D44" i="38"/>
  <c r="D28" i="38"/>
  <c r="H23" i="38"/>
  <c r="D45" i="38" s="1"/>
  <c r="D29" i="31"/>
  <c r="D30" i="31"/>
  <c r="D31" i="31"/>
  <c r="D32" i="31"/>
  <c r="D33" i="31"/>
  <c r="D34" i="31"/>
  <c r="D35" i="31"/>
  <c r="D36" i="31"/>
  <c r="D37" i="31"/>
  <c r="D38" i="31"/>
  <c r="D39" i="31"/>
  <c r="D40" i="31"/>
  <c r="D41" i="31"/>
  <c r="D42" i="31"/>
  <c r="D43" i="31"/>
  <c r="D44" i="31"/>
  <c r="D28" i="31"/>
  <c r="H23" i="31"/>
  <c r="D45" i="31" s="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28"/>
  <c r="D30" i="28"/>
  <c r="D31" i="28"/>
  <c r="D32" i="28"/>
  <c r="D33" i="28"/>
  <c r="D34" i="28"/>
  <c r="D35" i="28"/>
  <c r="D36" i="28"/>
  <c r="D37" i="28"/>
  <c r="D38" i="28"/>
  <c r="D39" i="28"/>
  <c r="D40" i="28"/>
  <c r="D41" i="28"/>
  <c r="D42" i="28"/>
  <c r="D43" i="28"/>
  <c r="D44" i="28"/>
  <c r="D28" i="28"/>
  <c r="H23" i="28"/>
  <c r="D45" i="28" s="1"/>
  <c r="H53" i="2"/>
  <c r="H54" i="2"/>
  <c r="H55" i="2"/>
  <c r="H56" i="2"/>
  <c r="H57" i="2"/>
  <c r="H58" i="2"/>
  <c r="H59" i="2"/>
  <c r="H60" i="2"/>
  <c r="H61" i="2"/>
  <c r="H62" i="2"/>
  <c r="H63" i="2"/>
  <c r="H64" i="2"/>
  <c r="H65" i="2"/>
  <c r="H66" i="2"/>
  <c r="H67" i="2"/>
  <c r="H68" i="2"/>
  <c r="H69" i="2"/>
  <c r="H52" i="2"/>
  <c r="D29" i="2"/>
  <c r="D30" i="2"/>
  <c r="D31" i="2"/>
  <c r="D32" i="2"/>
  <c r="D33" i="2"/>
  <c r="D34" i="2"/>
  <c r="D35" i="2"/>
  <c r="D36" i="2"/>
  <c r="D37" i="2"/>
  <c r="D38" i="2"/>
  <c r="D39" i="2"/>
  <c r="D40" i="2"/>
  <c r="D41" i="2"/>
  <c r="D42" i="2"/>
  <c r="D43" i="2"/>
  <c r="D44" i="2"/>
  <c r="D45" i="2"/>
  <c r="D28" i="2"/>
  <c r="H23" i="2"/>
  <c r="H23" i="43"/>
  <c r="F57" i="46"/>
  <c r="F58" i="46"/>
  <c r="F59" i="46"/>
  <c r="F60" i="46"/>
  <c r="F61" i="46"/>
  <c r="F62" i="46"/>
  <c r="F63" i="46"/>
  <c r="F64" i="46"/>
  <c r="F65" i="46"/>
  <c r="F66" i="46"/>
  <c r="F67" i="46"/>
  <c r="F68" i="46"/>
  <c r="F69" i="46"/>
  <c r="F70" i="46"/>
  <c r="F71" i="46"/>
  <c r="F72" i="46"/>
  <c r="F56" i="46"/>
  <c r="F23" i="46"/>
  <c r="F73" i="46" s="1"/>
  <c r="H66" i="45"/>
  <c r="H67" i="45"/>
  <c r="H68" i="45"/>
  <c r="H69" i="45"/>
  <c r="H53" i="45"/>
  <c r="H54" i="45"/>
  <c r="H55" i="45"/>
  <c r="H56" i="45"/>
  <c r="H57" i="45"/>
  <c r="H58" i="45"/>
  <c r="H59" i="45"/>
  <c r="H60" i="45"/>
  <c r="H61" i="45"/>
  <c r="H62" i="45"/>
  <c r="H63" i="45"/>
  <c r="H64" i="45"/>
  <c r="H65" i="45"/>
  <c r="H52" i="45"/>
  <c r="D29" i="45"/>
  <c r="D30" i="45"/>
  <c r="D31" i="45"/>
  <c r="D32" i="45"/>
  <c r="D33" i="45"/>
  <c r="D34" i="45"/>
  <c r="D35" i="45"/>
  <c r="D36" i="45"/>
  <c r="D37" i="45"/>
  <c r="D38" i="45"/>
  <c r="D39" i="45"/>
  <c r="D40" i="45"/>
  <c r="D41" i="45"/>
  <c r="D42" i="45"/>
  <c r="D43" i="45"/>
  <c r="D44" i="45"/>
  <c r="D45" i="45"/>
  <c r="D28" i="45"/>
  <c r="H23" i="45"/>
  <c r="J70" i="1"/>
  <c r="I70" i="1"/>
  <c r="H70" i="1"/>
  <c r="G70" i="1"/>
  <c r="G23" i="38"/>
  <c r="G23" i="31"/>
  <c r="G23" i="25"/>
  <c r="G23" i="23"/>
  <c r="G23" i="28"/>
  <c r="G53" i="2"/>
  <c r="G54" i="2"/>
  <c r="G55" i="2"/>
  <c r="G56" i="2"/>
  <c r="G57" i="2"/>
  <c r="G58" i="2"/>
  <c r="G59" i="2"/>
  <c r="G60" i="2"/>
  <c r="G61" i="2"/>
  <c r="G62" i="2"/>
  <c r="G63" i="2"/>
  <c r="G64" i="2"/>
  <c r="G65" i="2"/>
  <c r="G66" i="2"/>
  <c r="G67" i="2"/>
  <c r="G68" i="2"/>
  <c r="G52" i="2"/>
  <c r="G23" i="2"/>
  <c r="G69" i="2" s="1"/>
  <c r="G53" i="43"/>
  <c r="G54" i="43"/>
  <c r="G55" i="43"/>
  <c r="G56" i="43"/>
  <c r="G57" i="43"/>
  <c r="G58" i="43"/>
  <c r="G59" i="43"/>
  <c r="G60" i="43"/>
  <c r="G61" i="43"/>
  <c r="G62" i="43"/>
  <c r="G63" i="43"/>
  <c r="G64" i="43"/>
  <c r="G65" i="43"/>
  <c r="G66" i="43"/>
  <c r="G67" i="43"/>
  <c r="G68" i="43"/>
  <c r="G52" i="43"/>
  <c r="C44" i="43"/>
  <c r="C43" i="43"/>
  <c r="C42" i="43"/>
  <c r="C41" i="43"/>
  <c r="C40" i="43"/>
  <c r="C39" i="43"/>
  <c r="C38" i="43"/>
  <c r="C37" i="43"/>
  <c r="C36" i="43"/>
  <c r="C35" i="43"/>
  <c r="C34" i="43"/>
  <c r="C33" i="43"/>
  <c r="C32" i="43"/>
  <c r="C31" i="43"/>
  <c r="C30" i="43"/>
  <c r="C29" i="43"/>
  <c r="C28" i="43"/>
  <c r="G23" i="43"/>
  <c r="G69" i="43" s="1"/>
  <c r="E57" i="46"/>
  <c r="E58" i="46"/>
  <c r="E59" i="46"/>
  <c r="E60" i="46"/>
  <c r="E61" i="46"/>
  <c r="E62" i="46"/>
  <c r="E63" i="46"/>
  <c r="E64" i="46"/>
  <c r="E65" i="46"/>
  <c r="E66" i="46"/>
  <c r="E67" i="46"/>
  <c r="E68" i="46"/>
  <c r="E69" i="46"/>
  <c r="E70" i="46"/>
  <c r="E71" i="46"/>
  <c r="E72" i="46"/>
  <c r="E56" i="46"/>
  <c r="E23" i="46"/>
  <c r="E73" i="46" s="1"/>
  <c r="G23" i="45"/>
  <c r="C28" i="45"/>
  <c r="H69" i="43" l="1"/>
  <c r="D45" i="43"/>
  <c r="J69" i="1"/>
  <c r="I69" i="1"/>
  <c r="H69" i="1"/>
  <c r="F23" i="43" l="1"/>
  <c r="D72" i="46"/>
  <c r="D71" i="46"/>
  <c r="D70" i="46"/>
  <c r="D69" i="46"/>
  <c r="D68" i="46"/>
  <c r="D67" i="46"/>
  <c r="D66" i="46"/>
  <c r="D65" i="46"/>
  <c r="D64" i="46"/>
  <c r="D63" i="46"/>
  <c r="D62" i="46"/>
  <c r="D61" i="46"/>
  <c r="D60" i="46"/>
  <c r="D59" i="46"/>
  <c r="D58" i="46"/>
  <c r="D57" i="46"/>
  <c r="D56" i="46"/>
  <c r="D23" i="46"/>
  <c r="D73" i="46" s="1"/>
  <c r="J68" i="1" l="1"/>
  <c r="I68" i="1"/>
  <c r="H68" i="1"/>
  <c r="C57" i="46" l="1"/>
  <c r="C58" i="46"/>
  <c r="C59" i="46"/>
  <c r="C60" i="46"/>
  <c r="C61" i="46"/>
  <c r="C62" i="46"/>
  <c r="C63" i="46"/>
  <c r="C64" i="46"/>
  <c r="C65" i="46"/>
  <c r="C66" i="46"/>
  <c r="C67" i="46"/>
  <c r="C68" i="46"/>
  <c r="C69" i="46"/>
  <c r="C70" i="46"/>
  <c r="C71" i="46"/>
  <c r="C72" i="46"/>
  <c r="E23" i="43"/>
  <c r="C56" i="46"/>
  <c r="C23" i="46"/>
  <c r="J67" i="1"/>
  <c r="I67" i="1"/>
  <c r="H67" i="1"/>
  <c r="D23" i="43"/>
  <c r="G52" i="45"/>
  <c r="G68" i="45"/>
  <c r="G67" i="45"/>
  <c r="G66" i="45"/>
  <c r="G65" i="45"/>
  <c r="G64" i="45"/>
  <c r="G63" i="45"/>
  <c r="G62" i="45"/>
  <c r="G61" i="45"/>
  <c r="G60" i="45"/>
  <c r="G59" i="45"/>
  <c r="G58" i="45"/>
  <c r="G57" i="45"/>
  <c r="G56" i="45"/>
  <c r="G55" i="45"/>
  <c r="G54" i="45"/>
  <c r="G53" i="45"/>
  <c r="J66" i="1"/>
  <c r="I66" i="1"/>
  <c r="H66" i="1"/>
  <c r="C45" i="28"/>
  <c r="C44" i="28"/>
  <c r="C73" i="46" l="1"/>
  <c r="C45" i="46"/>
  <c r="G69" i="45"/>
  <c r="C23" i="43"/>
  <c r="C45" i="43" s="1"/>
  <c r="C45" i="45" l="1"/>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9" i="38"/>
  <c r="C30" i="38"/>
  <c r="C31" i="38"/>
  <c r="C32" i="38"/>
  <c r="C33" i="38"/>
  <c r="C34" i="38"/>
  <c r="C35" i="38"/>
  <c r="C36" i="38"/>
  <c r="C37" i="38"/>
  <c r="C38" i="38"/>
  <c r="C39" i="38"/>
  <c r="C40" i="38"/>
  <c r="C41" i="38"/>
  <c r="C42" i="38"/>
  <c r="C43" i="38"/>
  <c r="C44" i="38"/>
  <c r="C28" i="38"/>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8" l="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<sst xmlns="http://schemas.openxmlformats.org/spreadsheetml/2006/main" count="698" uniqueCount="192">
  <si>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</si>
  <si>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</si>
  <si>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</si>
  <si>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</si>
  <si>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</si>
  <si>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</si>
  <si>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</si>
  <si>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</si>
  <si>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</si>
  <si>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</si>
  <si>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</si>
  <si>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</si>
  <si>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</si>
  <si>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</si>
  <si>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</si>
  <si>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</si>
  <si>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</si>
  <si>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</si>
  <si>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</si>
  <si>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</si>
  <si>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</si>
  <si>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</si>
  <si>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</si>
  <si>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</si>
  <si>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</si>
  <si>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</si>
  <si>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</si>
  <si>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</si>
  <si>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</si>
  <si>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</si>
  <si>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</si>
  <si>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</si>
  <si>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</si>
  <si>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</si>
  <si>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</si>
  <si>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</si>
  <si>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</si>
  <si>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</si>
  <si>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</si>
  <si>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</si>
  <si>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</si>
  <si>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</si>
  <si>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</si>
  <si>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</si>
  <si>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</si>
  <si>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</si>
  <si>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</si>
  <si>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</si>
  <si>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</si>
  <si>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</si>
  <si>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</si>
  <si>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</si>
  <si>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</si>
  <si>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</si>
  <si>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</si>
  <si>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</si>
  <si>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</si>
  <si>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</si>
  <si>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</si>
  <si>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</si>
  <si>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</si>
  <si>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</si>
  <si>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</si>
  <si>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</si>
  <si>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</si>
  <si>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</si>
  <si>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</si>
  <si>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</si>
  <si>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</si>
  <si>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</si>
  <si>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</si>
  <si>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</si>
  <si>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</si>
  <si>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</si>
  <si>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</si>
  <si>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</si>
  <si>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</si>
  <si>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</si>
  <si>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</si>
  <si>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</si>
  <si>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</si>
  <si>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</si>
  <si>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</si>
  <si>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</si>
  <si>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</si>
  <si>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</si>
  <si>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</si>
  <si>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</si>
  <si>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</si>
  <si>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</si>
  <si>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</si>
  <si>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</si>
  <si>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</si>
  <si>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</si>
  <si>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</si>
  <si>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</si>
  <si>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</si>
  <si>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</si>
  <si>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</si>
  <si>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</si>
  <si>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</si>
  <si>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</si>
  <si>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</si>
  <si>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</si>
  <si>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Consecutivos consecutivos declarados por TSJ</t>
  </si>
  <si>
    <t>Concursos. Expedientes del art. 169 TRLC (E.R.E´s) por TSJ</t>
  </si>
  <si>
    <t>20-T3</t>
  </si>
  <si>
    <t>20-T4</t>
  </si>
  <si>
    <t>21-T1</t>
  </si>
  <si>
    <t>Total concursos presentados por TSJ</t>
  </si>
  <si>
    <t xml:space="preserve">Total concursos presentados en J. Mercantil </t>
  </si>
  <si>
    <t>Concursos declarados</t>
  </si>
  <si>
    <t>Concursos fase convenio</t>
  </si>
  <si>
    <t>Concursos liquidacion</t>
  </si>
  <si>
    <t>Expedientes art. 169 TRLC (EREs)</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</si>
  <si>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</si>
  <si>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</si>
  <si>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</si>
  <si>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</si>
  <si>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</si>
  <si>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</si>
  <si>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</si>
  <si>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</si>
  <si>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</si>
  <si>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</si>
  <si>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</si>
  <si>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</si>
  <si>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</si>
  <si>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</si>
  <si>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</si>
  <si>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</si>
  <si>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</si>
  <si>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</si>
  <si>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</si>
  <si>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</si>
  <si>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</si>
  <si>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</si>
  <si>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</si>
  <si>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</si>
  <si>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</si>
  <si>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</si>
  <si>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</si>
  <si>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</si>
  <si>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</si>
  <si>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</si>
  <si>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</si>
  <si>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</si>
  <si>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</si>
  <si>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</si>
  <si>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</si>
  <si>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</si>
  <si>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</si>
  <si>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</si>
  <si>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</si>
  <si>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</si>
  <si>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</si>
  <si>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</si>
  <si>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</si>
  <si>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</si>
  <si>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</si>
  <si>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</si>
  <si>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</si>
  <si>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</si>
  <si>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</si>
  <si>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</si>
  <si>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</si>
  <si>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</si>
  <si>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</si>
  <si>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</si>
  <si>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</si>
  <si>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</si>
  <si>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</si>
  <si>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</si>
  <si>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</si>
  <si>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</si>
  <si>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</si>
  <si>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</si>
  <si>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</si>
  <si>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</si>
  <si>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</si>
  <si>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Evolución  23-T1</t>
  </si>
  <si>
    <t>23--T1</t>
  </si>
  <si>
    <t>Evolución 23-T1</t>
  </si>
  <si>
    <t>23-T2</t>
  </si>
  <si>
    <t>Evolución  23-T2</t>
  </si>
  <si>
    <t>Evolución 23-T2</t>
  </si>
  <si>
    <t>23-T3</t>
  </si>
  <si>
    <t>Evolución  23-T3</t>
  </si>
  <si>
    <t>Evolución 23-T3</t>
  </si>
  <si>
    <t>23-T4</t>
  </si>
  <si>
    <t>Evolución  23-T4</t>
  </si>
  <si>
    <t>Evolución 23-T4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</si>
</sst>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3"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77">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40" fillId="0" borderId="0" xfId="396" applyFont="1" applyAlignment="1" applyProtection="1">
      <alignment horizontal="right"/>
      <protection locked="0"/>
    </xf>
    <xf numFmtId="0" fontId="40" fillId="0" borderId="0" xfId="396" applyFont="1"/>
    <xf numFmtId="0" fontId="40" fillId="0" borderId="0" xfId="0" applyFont="1"/>
    <xf numFmtId="164" fontId="36" fillId="0" borderId="0" xfId="0" applyNumberFormat="1" applyFont="1" applyAlignment="1">
      <alignment vertical="center"/>
    </xf>
    <xf numFmtId="0" fontId="36" fillId="0" borderId="5" xfId="0" applyFont="1" applyBorder="1"/>
    <xf numFmtId="164" fontId="40" fillId="0" borderId="4" xfId="0" applyNumberFormat="1" applyFont="1" applyBorder="1" applyAlignment="1">
      <alignment vertical="center"/>
    </xf>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 Cuarto </a:t>
            </a:r>
            <a:r>
              <a:rPr lang="es-ES" b="1"/>
              <a:t>trimestre de 2023</a:t>
            </a:r>
          </a:p>
        </c:rich>
      </c:tx>
      <c:layout>
        <c:manualLayout>
          <c:xMode val="edge"/>
          <c:yMode val="edge"/>
          <c:x val="0.11440001102224424"/>
          <c:y val="1.6390712191407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4755202843739019E-2"/>
          <c:y val="0.26763295499618689"/>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juridica'!$J$6:$J$22</c:f>
              <c:numCache>
                <c:formatCode>General</c:formatCode>
                <c:ptCount val="17"/>
                <c:pt idx="0">
                  <c:v>207</c:v>
                </c:pt>
                <c:pt idx="1">
                  <c:v>24</c:v>
                </c:pt>
                <c:pt idx="2">
                  <c:v>19</c:v>
                </c:pt>
                <c:pt idx="3">
                  <c:v>28</c:v>
                </c:pt>
                <c:pt idx="4">
                  <c:v>21</c:v>
                </c:pt>
                <c:pt idx="5">
                  <c:v>7</c:v>
                </c:pt>
                <c:pt idx="6">
                  <c:v>41</c:v>
                </c:pt>
                <c:pt idx="7">
                  <c:v>28</c:v>
                </c:pt>
                <c:pt idx="8">
                  <c:v>383</c:v>
                </c:pt>
                <c:pt idx="9">
                  <c:v>201</c:v>
                </c:pt>
                <c:pt idx="10">
                  <c:v>18</c:v>
                </c:pt>
                <c:pt idx="11">
                  <c:v>75</c:v>
                </c:pt>
                <c:pt idx="12">
                  <c:v>351</c:v>
                </c:pt>
                <c:pt idx="13">
                  <c:v>43</c:v>
                </c:pt>
                <c:pt idx="14">
                  <c:v>17</c:v>
                </c:pt>
                <c:pt idx="15">
                  <c:v>50</c:v>
                </c:pt>
                <c:pt idx="16">
                  <c:v>10</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a:t>
            </a:r>
            <a:r>
              <a:rPr lang="es-ES" sz="1100" b="1" baseline="0"/>
              <a:t> </a:t>
            </a:r>
            <a:r>
              <a:rPr lang="es-ES" sz="1100" b="1"/>
              <a:t>por cada 100.000 habitantes.</a:t>
            </a:r>
            <a:r>
              <a:rPr lang="es-ES" sz="1100" b="1" baseline="0"/>
              <a:t> </a:t>
            </a:r>
          </a:p>
          <a:p>
            <a:pPr>
              <a:defRPr/>
            </a:pPr>
            <a:r>
              <a:rPr lang="es-ES" sz="1100" b="1" baseline="0"/>
              <a:t>Cuarto </a:t>
            </a:r>
            <a:r>
              <a:rPr lang="es-ES" sz="1100" b="1"/>
              <a:t>trimestre de 2023</a:t>
            </a:r>
          </a:p>
        </c:rich>
      </c:tx>
      <c:layout>
        <c:manualLayout>
          <c:xMode val="edge"/>
          <c:yMode val="edge"/>
          <c:x val="0.13838637357830272"/>
          <c:y val="1.74519973879719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juridica'!$J$52:$J$68</c:f>
              <c:numCache>
                <c:formatCode>#,##0.0</c:formatCode>
                <c:ptCount val="17"/>
                <c:pt idx="0">
                  <c:v>2.3670292719189483</c:v>
                </c:pt>
                <c:pt idx="1">
                  <c:v>1.7786631567713707</c:v>
                </c:pt>
                <c:pt idx="2">
                  <c:v>1.8875328455551086</c:v>
                </c:pt>
                <c:pt idx="3">
                  <c:v>2.3203278954791724</c:v>
                </c:pt>
                <c:pt idx="4">
                  <c:v>0.94897925983232889</c:v>
                </c:pt>
                <c:pt idx="5">
                  <c:v>1.1894061295195308</c:v>
                </c:pt>
                <c:pt idx="6">
                  <c:v>1.7208373678575282</c:v>
                </c:pt>
                <c:pt idx="7">
                  <c:v>1.3457494743166116</c:v>
                </c:pt>
                <c:pt idx="8">
                  <c:v>4.8486806524729031</c:v>
                </c:pt>
                <c:pt idx="9">
                  <c:v>3.8518520221935666</c:v>
                </c:pt>
                <c:pt idx="10">
                  <c:v>1.7072858423321526</c:v>
                </c:pt>
                <c:pt idx="11">
                  <c:v>2.7780699895840897</c:v>
                </c:pt>
                <c:pt idx="12">
                  <c:v>5.1248686661149527</c:v>
                </c:pt>
                <c:pt idx="13">
                  <c:v>2.7693944558011085</c:v>
                </c:pt>
                <c:pt idx="14">
                  <c:v>2.5290092234454034</c:v>
                </c:pt>
                <c:pt idx="15">
                  <c:v>2.2523445780885614</c:v>
                </c:pt>
                <c:pt idx="16">
                  <c:v>3.1030555788284726</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 Cuarto</a:t>
            </a:r>
            <a:r>
              <a:rPr lang="es-ES" b="1"/>
              <a:t> trimestre de 2023</a:t>
            </a:r>
          </a:p>
        </c:rich>
      </c:tx>
      <c:layout>
        <c:manualLayout>
          <c:xMode val="edge"/>
          <c:yMode val="edge"/>
          <c:x val="0.13641947464505147"/>
          <c:y val="3.93026668163376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375714394528021E-2"/>
          <c:y val="0.2187199321669686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empresa'!$J$6:$J$22</c:f>
              <c:numCache>
                <c:formatCode>General</c:formatCode>
                <c:ptCount val="17"/>
                <c:pt idx="0">
                  <c:v>76</c:v>
                </c:pt>
                <c:pt idx="1">
                  <c:v>5</c:v>
                </c:pt>
                <c:pt idx="2">
                  <c:v>42</c:v>
                </c:pt>
                <c:pt idx="3">
                  <c:v>0</c:v>
                </c:pt>
                <c:pt idx="4">
                  <c:v>20</c:v>
                </c:pt>
                <c:pt idx="5">
                  <c:v>4</c:v>
                </c:pt>
                <c:pt idx="6">
                  <c:v>12</c:v>
                </c:pt>
                <c:pt idx="7">
                  <c:v>27</c:v>
                </c:pt>
                <c:pt idx="8">
                  <c:v>580</c:v>
                </c:pt>
                <c:pt idx="9">
                  <c:v>81</c:v>
                </c:pt>
                <c:pt idx="10">
                  <c:v>16</c:v>
                </c:pt>
                <c:pt idx="11">
                  <c:v>46</c:v>
                </c:pt>
                <c:pt idx="12">
                  <c:v>54</c:v>
                </c:pt>
                <c:pt idx="13">
                  <c:v>12</c:v>
                </c:pt>
                <c:pt idx="14">
                  <c:v>21</c:v>
                </c:pt>
                <c:pt idx="15">
                  <c:v>0</c:v>
                </c:pt>
                <c:pt idx="16">
                  <c:v>6</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a:t>
            </a:r>
          </a:p>
          <a:p>
            <a:pPr>
              <a:defRPr sz="1100"/>
            </a:pPr>
            <a:r>
              <a:rPr lang="es-ES" sz="1100" b="1"/>
              <a:t>Cuarto trimestre de 2023</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empresa'!$J$52:$J$68</c:f>
              <c:numCache>
                <c:formatCode>#,##0.0</c:formatCode>
                <c:ptCount val="17"/>
                <c:pt idx="0">
                  <c:v>0.86905422543884092</c:v>
                </c:pt>
                <c:pt idx="1">
                  <c:v>0.37055482432736886</c:v>
                </c:pt>
                <c:pt idx="2">
                  <c:v>4.1724410270165553</c:v>
                </c:pt>
                <c:pt idx="3">
                  <c:v>0</c:v>
                </c:pt>
                <c:pt idx="4">
                  <c:v>0.90378977126888471</c:v>
                </c:pt>
                <c:pt idx="5">
                  <c:v>0.67966064543973193</c:v>
                </c:pt>
                <c:pt idx="6">
                  <c:v>0.50365971742171545</c:v>
                </c:pt>
                <c:pt idx="7">
                  <c:v>1.2976869930910182</c:v>
                </c:pt>
                <c:pt idx="8">
                  <c:v>7.3426495520477379</c:v>
                </c:pt>
                <c:pt idx="9">
                  <c:v>1.552238874615318</c:v>
                </c:pt>
                <c:pt idx="10">
                  <c:v>1.5175874154063578</c:v>
                </c:pt>
                <c:pt idx="11">
                  <c:v>1.7038829269449081</c:v>
                </c:pt>
                <c:pt idx="12">
                  <c:v>0.78844133324845422</c:v>
                </c:pt>
                <c:pt idx="13">
                  <c:v>0.77285426673519297</c:v>
                </c:pt>
                <c:pt idx="14">
                  <c:v>3.1240702171972625</c:v>
                </c:pt>
                <c:pt idx="15">
                  <c:v>0</c:v>
                </c:pt>
                <c:pt idx="16">
                  <c:v>1.8618333472970836</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Cuarto trimestre de 2023</a:t>
            </a:r>
          </a:p>
        </c:rich>
      </c:tx>
      <c:layout>
        <c:manualLayout>
          <c:xMode val="edge"/>
          <c:yMode val="edge"/>
          <c:x val="0.11987002691899372"/>
          <c:y val="3.19549129992955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060304075509824E-2"/>
          <c:y val="0.24298277442160585"/>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empre'!$H$6:$H$22</c:f>
              <c:numCache>
                <c:formatCode>General</c:formatCode>
                <c:ptCount val="17"/>
                <c:pt idx="0">
                  <c:v>1642</c:v>
                </c:pt>
                <c:pt idx="1">
                  <c:v>179</c:v>
                </c:pt>
                <c:pt idx="2">
                  <c:v>175</c:v>
                </c:pt>
                <c:pt idx="3">
                  <c:v>226</c:v>
                </c:pt>
                <c:pt idx="4">
                  <c:v>498</c:v>
                </c:pt>
                <c:pt idx="5">
                  <c:v>92</c:v>
                </c:pt>
                <c:pt idx="6">
                  <c:v>326</c:v>
                </c:pt>
                <c:pt idx="7">
                  <c:v>275</c:v>
                </c:pt>
                <c:pt idx="8">
                  <c:v>2105</c:v>
                </c:pt>
                <c:pt idx="9">
                  <c:v>1330</c:v>
                </c:pt>
                <c:pt idx="10">
                  <c:v>126</c:v>
                </c:pt>
                <c:pt idx="11">
                  <c:v>440</c:v>
                </c:pt>
                <c:pt idx="12">
                  <c:v>1091</c:v>
                </c:pt>
                <c:pt idx="13">
                  <c:v>467</c:v>
                </c:pt>
                <c:pt idx="14">
                  <c:v>88</c:v>
                </c:pt>
                <c:pt idx="15">
                  <c:v>169</c:v>
                </c:pt>
                <c:pt idx="16">
                  <c:v>37</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Cuarto trimestre de 2023</a:t>
            </a:r>
          </a:p>
        </c:rich>
      </c:tx>
      <c:layout>
        <c:manualLayout>
          <c:xMode val="edge"/>
          <c:yMode val="edge"/>
          <c:x val="8.0041994750656154E-2"/>
          <c:y val="1.848904984467086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692300323772E-2"/>
          <c:y val="0.24816414693266914"/>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empre'!$B$56:$B$72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empre'!$H$56:$H$72</c:f>
              <c:numCache>
                <c:formatCode>#,##0.0</c:formatCode>
                <c:ptCount val="17"/>
                <c:pt idx="0">
                  <c:v>18.776145239086539</c:v>
                </c:pt>
                <c:pt idx="1">
                  <c:v>13.265862710919805</c:v>
                </c:pt>
                <c:pt idx="2">
                  <c:v>17.385170945902313</c:v>
                </c:pt>
                <c:pt idx="3">
                  <c:v>18.728360870653322</c:v>
                </c:pt>
                <c:pt idx="4">
                  <c:v>22.504365304595229</c:v>
                </c:pt>
                <c:pt idx="5">
                  <c:v>15.632194845113835</c:v>
                </c:pt>
                <c:pt idx="6">
                  <c:v>13.682755656623273</c:v>
                </c:pt>
                <c:pt idx="7">
                  <c:v>13.21718233703815</c:v>
                </c:pt>
                <c:pt idx="8">
                  <c:v>26.648753977690497</c:v>
                </c:pt>
                <c:pt idx="9">
                  <c:v>25.487379052325586</c:v>
                </c:pt>
                <c:pt idx="10">
                  <c:v>11.951000896325068</c:v>
                </c:pt>
                <c:pt idx="11">
                  <c:v>16.298010605559991</c:v>
                </c:pt>
                <c:pt idx="12">
                  <c:v>15.929435084704879</c:v>
                </c:pt>
                <c:pt idx="13">
                  <c:v>30.076911880444598</c:v>
                </c:pt>
                <c:pt idx="14">
                  <c:v>13.09134186254091</c:v>
                </c:pt>
                <c:pt idx="15">
                  <c:v>7.6129246739393377</c:v>
                </c:pt>
                <c:pt idx="16">
                  <c:v>11.481305641665347</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Cuarto trimestre de 2023</a:t>
            </a:r>
          </a:p>
        </c:rich>
      </c:tx>
      <c:layout>
        <c:manualLayout>
          <c:xMode val="edge"/>
          <c:yMode val="edge"/>
          <c:x val="0.21857422994539477"/>
          <c:y val="2.9622243481247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6287120699997144E-2"/>
          <c:y val="0.14965502517926885"/>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total'!$J$6:$J$22</c:f>
              <c:numCache>
                <c:formatCode>#,##0</c:formatCode>
                <c:ptCount val="17"/>
                <c:pt idx="0">
                  <c:v>1925</c:v>
                </c:pt>
                <c:pt idx="1">
                  <c:v>208</c:v>
                </c:pt>
                <c:pt idx="2">
                  <c:v>236</c:v>
                </c:pt>
                <c:pt idx="3">
                  <c:v>254</c:v>
                </c:pt>
                <c:pt idx="4">
                  <c:v>539</c:v>
                </c:pt>
                <c:pt idx="5">
                  <c:v>103</c:v>
                </c:pt>
                <c:pt idx="6">
                  <c:v>379</c:v>
                </c:pt>
                <c:pt idx="7">
                  <c:v>330</c:v>
                </c:pt>
                <c:pt idx="8">
                  <c:v>3068</c:v>
                </c:pt>
                <c:pt idx="9">
                  <c:v>1612</c:v>
                </c:pt>
                <c:pt idx="10">
                  <c:v>160</c:v>
                </c:pt>
                <c:pt idx="11">
                  <c:v>561</c:v>
                </c:pt>
                <c:pt idx="12">
                  <c:v>1496</c:v>
                </c:pt>
                <c:pt idx="13">
                  <c:v>522</c:v>
                </c:pt>
                <c:pt idx="14">
                  <c:v>126</c:v>
                </c:pt>
                <c:pt idx="15">
                  <c:v>219</c:v>
                </c:pt>
                <c:pt idx="16">
                  <c:v>53</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Cuarto trimestre de 2023  </a:t>
            </a:r>
          </a:p>
        </c:rich>
      </c:tx>
      <c:layout>
        <c:manualLayout>
          <c:xMode val="edge"/>
          <c:yMode val="edge"/>
          <c:x val="0.12611985470224485"/>
          <c:y val="2.08333333333333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198477308980446E-2"/>
          <c:y val="0.2519519556179508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total'!$J$52:$J$68</c:f>
              <c:numCache>
                <c:formatCode>#,##0.0</c:formatCode>
                <c:ptCount val="17"/>
                <c:pt idx="0">
                  <c:v>22.012228736444325</c:v>
                </c:pt>
                <c:pt idx="1">
                  <c:v>15.415080692018547</c:v>
                </c:pt>
                <c:pt idx="2">
                  <c:v>23.445144818473981</c:v>
                </c:pt>
                <c:pt idx="3">
                  <c:v>21.048688766132493</c:v>
                </c:pt>
                <c:pt idx="4">
                  <c:v>24.357134335696443</c:v>
                </c:pt>
                <c:pt idx="5">
                  <c:v>17.501261620073098</c:v>
                </c:pt>
                <c:pt idx="6">
                  <c:v>15.907252741902516</c:v>
                </c:pt>
                <c:pt idx="7">
                  <c:v>15.86061880444578</c:v>
                </c:pt>
                <c:pt idx="8">
                  <c:v>38.840084182211136</c:v>
                </c:pt>
                <c:pt idx="9">
                  <c:v>30.891469949134475</c:v>
                </c:pt>
                <c:pt idx="10">
                  <c:v>15.175874154063578</c:v>
                </c:pt>
                <c:pt idx="11">
                  <c:v>20.779963522088991</c:v>
                </c:pt>
                <c:pt idx="12">
                  <c:v>21.842745084068287</c:v>
                </c:pt>
                <c:pt idx="13">
                  <c:v>33.619160602980898</c:v>
                </c:pt>
                <c:pt idx="14">
                  <c:v>18.744421303183575</c:v>
                </c:pt>
                <c:pt idx="15">
                  <c:v>9.8652692520278986</c:v>
                </c:pt>
                <c:pt idx="16">
                  <c:v>16.446194567790901</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Cuarto </a:t>
            </a:r>
            <a:r>
              <a:rPr lang="es-ES" b="1"/>
              <a:t>trimestre de 2023</a:t>
            </a:r>
          </a:p>
        </c:rich>
      </c:tx>
      <c:layout>
        <c:manualLayout>
          <c:xMode val="edge"/>
          <c:yMode val="edge"/>
          <c:x val="0.20337581902981552"/>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TSJ'!$J$6:$J$22</c:f>
              <c:numCache>
                <c:formatCode>#,##0</c:formatCode>
                <c:ptCount val="17"/>
                <c:pt idx="0">
                  <c:v>746</c:v>
                </c:pt>
                <c:pt idx="1">
                  <c:v>138</c:v>
                </c:pt>
                <c:pt idx="2">
                  <c:v>186</c:v>
                </c:pt>
                <c:pt idx="3">
                  <c:v>252</c:v>
                </c:pt>
                <c:pt idx="4">
                  <c:v>281</c:v>
                </c:pt>
                <c:pt idx="5">
                  <c:v>109</c:v>
                </c:pt>
                <c:pt idx="6">
                  <c:v>320</c:v>
                </c:pt>
                <c:pt idx="7">
                  <c:v>398</c:v>
                </c:pt>
                <c:pt idx="8">
                  <c:v>2584</c:v>
                </c:pt>
                <c:pt idx="9">
                  <c:v>1149</c:v>
                </c:pt>
                <c:pt idx="10">
                  <c:v>91</c:v>
                </c:pt>
                <c:pt idx="11">
                  <c:v>248</c:v>
                </c:pt>
                <c:pt idx="12">
                  <c:v>1165</c:v>
                </c:pt>
                <c:pt idx="13">
                  <c:v>345</c:v>
                </c:pt>
                <c:pt idx="14">
                  <c:v>82</c:v>
                </c:pt>
                <c:pt idx="15">
                  <c:v>110</c:v>
                </c:pt>
                <c:pt idx="16" formatCode="General">
                  <c:v>34</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a:t>
            </a:r>
          </a:p>
          <a:p>
            <a:pPr>
              <a:defRPr/>
            </a:pPr>
            <a:r>
              <a:rPr lang="es-ES" b="1"/>
              <a:t>J. de lo Mercantil.</a:t>
            </a:r>
            <a:r>
              <a:rPr lang="es-ES" b="1" baseline="0"/>
              <a:t> Cuarto</a:t>
            </a:r>
            <a:r>
              <a:rPr lang="es-ES" b="1"/>
              <a:t> trimestre de 2023</a:t>
            </a:r>
          </a:p>
        </c:rich>
      </c:tx>
      <c:layout>
        <c:manualLayout>
          <c:xMode val="edge"/>
          <c:yMode val="edge"/>
          <c:x val="0.18608319867489873"/>
          <c:y val="2.16315460567429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094665798353E-2"/>
          <c:y val="0.21184976877890263"/>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TSJ'!$J$6:$J$22</c:f>
              <c:numCache>
                <c:formatCode>General</c:formatCode>
                <c:ptCount val="17"/>
                <c:pt idx="0">
                  <c:v>3</c:v>
                </c:pt>
                <c:pt idx="1">
                  <c:v>4</c:v>
                </c:pt>
                <c:pt idx="2">
                  <c:v>0</c:v>
                </c:pt>
                <c:pt idx="3">
                  <c:v>2</c:v>
                </c:pt>
                <c:pt idx="4">
                  <c:v>2</c:v>
                </c:pt>
                <c:pt idx="5">
                  <c:v>1</c:v>
                </c:pt>
                <c:pt idx="6">
                  <c:v>0</c:v>
                </c:pt>
                <c:pt idx="7">
                  <c:v>2</c:v>
                </c:pt>
                <c:pt idx="8">
                  <c:v>4</c:v>
                </c:pt>
                <c:pt idx="9">
                  <c:v>1</c:v>
                </c:pt>
                <c:pt idx="10">
                  <c:v>3</c:v>
                </c:pt>
                <c:pt idx="11">
                  <c:v>6</c:v>
                </c:pt>
                <c:pt idx="12">
                  <c:v>5</c:v>
                </c:pt>
                <c:pt idx="13">
                  <c:v>0</c:v>
                </c:pt>
                <c:pt idx="14">
                  <c:v>2</c:v>
                </c:pt>
                <c:pt idx="15">
                  <c:v>0</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Cuarto trimestre de 2023</a:t>
            </a:r>
          </a:p>
        </c:rich>
      </c:tx>
      <c:layout>
        <c:manualLayout>
          <c:xMode val="edge"/>
          <c:yMode val="edge"/>
          <c:x val="0.14229342089353586"/>
          <c:y val="1.07597806099012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166571194630266E-2"/>
          <c:y val="0.2300975905020237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TSJ'!$J$6:$J$22</c:f>
              <c:numCache>
                <c:formatCode>#,##0</c:formatCode>
                <c:ptCount val="17"/>
                <c:pt idx="0">
                  <c:v>137</c:v>
                </c:pt>
                <c:pt idx="1">
                  <c:v>11</c:v>
                </c:pt>
                <c:pt idx="2">
                  <c:v>11</c:v>
                </c:pt>
                <c:pt idx="3">
                  <c:v>36</c:v>
                </c:pt>
                <c:pt idx="4">
                  <c:v>30</c:v>
                </c:pt>
                <c:pt idx="5">
                  <c:v>6</c:v>
                </c:pt>
                <c:pt idx="6">
                  <c:v>28</c:v>
                </c:pt>
                <c:pt idx="7">
                  <c:v>14</c:v>
                </c:pt>
                <c:pt idx="8">
                  <c:v>116</c:v>
                </c:pt>
                <c:pt idx="9">
                  <c:v>101</c:v>
                </c:pt>
                <c:pt idx="10">
                  <c:v>13</c:v>
                </c:pt>
                <c:pt idx="11">
                  <c:v>73</c:v>
                </c:pt>
                <c:pt idx="12">
                  <c:v>87</c:v>
                </c:pt>
                <c:pt idx="13">
                  <c:v>41</c:v>
                </c:pt>
                <c:pt idx="14">
                  <c:v>22</c:v>
                </c:pt>
                <c:pt idx="15">
                  <c:v>13</c:v>
                </c:pt>
                <c:pt idx="16">
                  <c:v>5</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Cuarto</a:t>
            </a:r>
            <a:r>
              <a:rPr lang="es-ES" b="1" baseline="0"/>
              <a:t> </a:t>
            </a:r>
            <a:r>
              <a:rPr lang="es-ES" b="1"/>
              <a:t>trimestre de 2023</a:t>
            </a:r>
          </a:p>
        </c:rich>
      </c:tx>
      <c:layout>
        <c:manualLayout>
          <c:xMode val="edge"/>
          <c:yMode val="edge"/>
          <c:x val="0.12403249107834789"/>
          <c:y val="1.4653638174746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TSJ'!$J$6:$J$22</c:f>
              <c:numCache>
                <c:formatCode>General</c:formatCode>
                <c:ptCount val="17"/>
                <c:pt idx="0">
                  <c:v>6</c:v>
                </c:pt>
                <c:pt idx="1">
                  <c:v>4</c:v>
                </c:pt>
                <c:pt idx="2">
                  <c:v>1</c:v>
                </c:pt>
                <c:pt idx="3">
                  <c:v>1</c:v>
                </c:pt>
                <c:pt idx="4">
                  <c:v>4</c:v>
                </c:pt>
                <c:pt idx="5">
                  <c:v>2</c:v>
                </c:pt>
                <c:pt idx="6">
                  <c:v>3</c:v>
                </c:pt>
                <c:pt idx="7">
                  <c:v>0</c:v>
                </c:pt>
                <c:pt idx="8">
                  <c:v>28</c:v>
                </c:pt>
                <c:pt idx="9">
                  <c:v>16</c:v>
                </c:pt>
                <c:pt idx="10">
                  <c:v>0</c:v>
                </c:pt>
                <c:pt idx="11">
                  <c:v>11</c:v>
                </c:pt>
                <c:pt idx="12">
                  <c:v>7</c:v>
                </c:pt>
                <c:pt idx="13">
                  <c:v>4</c:v>
                </c:pt>
                <c:pt idx="14">
                  <c:v>0</c:v>
                </c:pt>
                <c:pt idx="15">
                  <c:v>9</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Cuarto trimestre de 2023</a:t>
            </a:r>
          </a:p>
        </c:rich>
      </c:tx>
      <c:layout>
        <c:manualLayout>
          <c:xMode val="edge"/>
          <c:yMode val="edge"/>
          <c:x val="0.18793118932422606"/>
          <c:y val="1.26083765595651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4076119328423E-2"/>
          <c:y val="0.2422314710661167"/>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TSJ'!$J$6:$J$22</c:f>
              <c:numCache>
                <c:formatCode>#,##0</c:formatCode>
                <c:ptCount val="17"/>
                <c:pt idx="0">
                  <c:v>4</c:v>
                </c:pt>
                <c:pt idx="1">
                  <c:v>0</c:v>
                </c:pt>
                <c:pt idx="2">
                  <c:v>0</c:v>
                </c:pt>
                <c:pt idx="3">
                  <c:v>12</c:v>
                </c:pt>
                <c:pt idx="4">
                  <c:v>1</c:v>
                </c:pt>
                <c:pt idx="5">
                  <c:v>0</c:v>
                </c:pt>
                <c:pt idx="6">
                  <c:v>0</c:v>
                </c:pt>
                <c:pt idx="7">
                  <c:v>10</c:v>
                </c:pt>
                <c:pt idx="8">
                  <c:v>45</c:v>
                </c:pt>
                <c:pt idx="9">
                  <c:v>11</c:v>
                </c:pt>
                <c:pt idx="10">
                  <c:v>25</c:v>
                </c:pt>
                <c:pt idx="11">
                  <c:v>3</c:v>
                </c:pt>
                <c:pt idx="12">
                  <c:v>46</c:v>
                </c:pt>
                <c:pt idx="13">
                  <c:v>1</c:v>
                </c:pt>
                <c:pt idx="14">
                  <c:v>3</c:v>
                </c:pt>
                <c:pt idx="15">
                  <c:v>1</c:v>
                </c:pt>
                <c:pt idx="16">
                  <c:v>0</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Cuarto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20</xdr:col>
      <xdr:colOff>695325</xdr:colOff>
      <xdr:row>1</xdr:row>
      <xdr:rowOff>390525</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50" y="161925"/>
          <a:ext cx="160496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47626</xdr:colOff>
      <xdr:row>1</xdr:row>
      <xdr:rowOff>504825</xdr:rowOff>
    </xdr:from>
    <xdr:to>
      <xdr:col>20</xdr:col>
      <xdr:colOff>714375</xdr:colOff>
      <xdr:row>2</xdr:row>
      <xdr:rowOff>323850</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28651" y="695325"/>
          <a:ext cx="16030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66675</xdr:colOff>
      <xdr:row>4</xdr:row>
      <xdr:rowOff>19050</xdr:rowOff>
    </xdr:from>
    <xdr:to>
      <xdr:col>20</xdr:col>
      <xdr:colOff>771525</xdr:colOff>
      <xdr:row>22</xdr:row>
      <xdr:rowOff>38099</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20</xdr:col>
      <xdr:colOff>752475</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61163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50</xdr:row>
      <xdr:rowOff>95249</xdr:rowOff>
    </xdr:from>
    <xdr:to>
      <xdr:col>20</xdr:col>
      <xdr:colOff>695325</xdr:colOff>
      <xdr:row>67</xdr:row>
      <xdr:rowOff>180975</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114299</xdr:colOff>
      <xdr:row>47</xdr:row>
      <xdr:rowOff>19050</xdr:rowOff>
    </xdr:from>
    <xdr:to>
      <xdr:col>20</xdr:col>
      <xdr:colOff>704850</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4" y="11115675"/>
          <a:ext cx="15954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190499</xdr:colOff>
      <xdr:row>1</xdr:row>
      <xdr:rowOff>381000</xdr:rowOff>
    </xdr:to>
    <xdr:sp macro="" textlink="">
      <xdr:nvSpPr>
        <xdr:cNvPr id="2" name="4 Pentágono">
          <a:hlinkClick xmlns:r="http://schemas.openxmlformats.org/officeDocument/2006/relationships" r:id="rId3"/>
          <a:extLst>
            <a:ext uri="{FF2B5EF4-FFF2-40B4-BE49-F238E27FC236}">
              <a16:creationId xmlns:a16="http://schemas.microsoft.com/office/drawing/2014/main" id="{6E35576C-559A-46D1-A142-A49E6E7CCADC}"/>
            </a:ext>
          </a:extLst>
        </xdr:cNvPr>
        <xdr:cNvSpPr/>
      </xdr:nvSpPr>
      <xdr:spPr>
        <a:xfrm flipH="1">
          <a:off x="16764000" y="190500"/>
          <a:ext cx="819149" cy="38100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180975</xdr:rowOff>
    </xdr:from>
    <xdr:to>
      <xdr:col>24</xdr:col>
      <xdr:colOff>19050</xdr:colOff>
      <xdr:row>1</xdr:row>
      <xdr:rowOff>409575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28576"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23</xdr:col>
      <xdr:colOff>809625</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6" y="704850"/>
          <a:ext cx="161829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3</xdr:row>
      <xdr:rowOff>152399</xdr:rowOff>
    </xdr:from>
    <xdr:to>
      <xdr:col>24</xdr:col>
      <xdr:colOff>66674</xdr:colOff>
      <xdr:row>21</xdr:row>
      <xdr:rowOff>133350</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24</xdr:row>
      <xdr:rowOff>171450</xdr:rowOff>
    </xdr:from>
    <xdr:to>
      <xdr:col>24</xdr:col>
      <xdr:colOff>0</xdr:colOff>
      <xdr:row>25</xdr:row>
      <xdr:rowOff>38100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09600" y="6048375"/>
          <a:ext cx="161639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50</xdr:row>
      <xdr:rowOff>28576</xdr:rowOff>
    </xdr:from>
    <xdr:to>
      <xdr:col>24</xdr:col>
      <xdr:colOff>9524</xdr:colOff>
      <xdr:row>68</xdr:row>
      <xdr:rowOff>0</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23</xdr:col>
      <xdr:colOff>790575</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60877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47624</xdr:colOff>
      <xdr:row>1</xdr:row>
      <xdr:rowOff>0</xdr:rowOff>
    </xdr:from>
    <xdr:to>
      <xdr:col>25</xdr:col>
      <xdr:colOff>228599</xdr:colOff>
      <xdr:row>1</xdr:row>
      <xdr:rowOff>295275</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B9732B22-D45D-4AAC-AC9E-6DE485269CC3}"/>
            </a:ext>
          </a:extLst>
        </xdr:cNvPr>
        <xdr:cNvSpPr/>
      </xdr:nvSpPr>
      <xdr:spPr>
        <a:xfrm flipH="1">
          <a:off x="16821149" y="190500"/>
          <a:ext cx="1000125"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21</xdr:col>
      <xdr:colOff>752475</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61067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571501</xdr:colOff>
      <xdr:row>1</xdr:row>
      <xdr:rowOff>447675</xdr:rowOff>
    </xdr:from>
    <xdr:to>
      <xdr:col>21</xdr:col>
      <xdr:colOff>762000</xdr:colOff>
      <xdr:row>2</xdr:row>
      <xdr:rowOff>266700</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71501" y="638175"/>
          <a:ext cx="161353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19051</xdr:colOff>
      <xdr:row>4</xdr:row>
      <xdr:rowOff>9525</xdr:rowOff>
    </xdr:from>
    <xdr:to>
      <xdr:col>21</xdr:col>
      <xdr:colOff>771525</xdr:colOff>
      <xdr:row>21</xdr:row>
      <xdr:rowOff>171450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809625</xdr:colOff>
      <xdr:row>54</xdr:row>
      <xdr:rowOff>9523</xdr:rowOff>
    </xdr:from>
    <xdr:to>
      <xdr:col>21</xdr:col>
      <xdr:colOff>809625</xdr:colOff>
      <xdr:row>71</xdr:row>
      <xdr:rowOff>161924</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19048</xdr:colOff>
      <xdr:row>48</xdr:row>
      <xdr:rowOff>47626</xdr:rowOff>
    </xdr:from>
    <xdr:to>
      <xdr:col>21</xdr:col>
      <xdr:colOff>809625</xdr:colOff>
      <xdr:row>50</xdr:row>
      <xdr:rowOff>76200</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600073" y="6172201"/>
          <a:ext cx="16154402"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295275</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D62E09EC-DA34-4AAE-95A1-91A6D853429F}"/>
            </a:ext>
          </a:extLst>
        </xdr:cNvPr>
        <xdr:cNvSpPr/>
      </xdr:nvSpPr>
      <xdr:spPr>
        <a:xfrm flipH="1">
          <a:off x="16764000" y="190500"/>
          <a:ext cx="876300"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571500</xdr:colOff>
      <xdr:row>24</xdr:row>
      <xdr:rowOff>200025</xdr:rowOff>
    </xdr:from>
    <xdr:to>
      <xdr:col>21</xdr:col>
      <xdr:colOff>771525</xdr:colOff>
      <xdr:row>25</xdr:row>
      <xdr:rowOff>352425</xdr:rowOff>
    </xdr:to>
    <xdr:sp macro="" textlink="">
      <xdr:nvSpPr>
        <xdr:cNvPr id="5" name="3 Rectángulo redondeado">
          <a:extLst>
            <a:ext uri="{FF2B5EF4-FFF2-40B4-BE49-F238E27FC236}">
              <a16:creationId xmlns:a16="http://schemas.microsoft.com/office/drawing/2014/main" id="{013B43F3-3CCB-48A6-AC3C-BA026A02A57D}"/>
            </a:ext>
          </a:extLst>
        </xdr:cNvPr>
        <xdr:cNvSpPr/>
      </xdr:nvSpPr>
      <xdr:spPr>
        <a:xfrm>
          <a:off x="571500" y="5905500"/>
          <a:ext cx="16144875" cy="3619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19</xdr:col>
      <xdr:colOff>933449</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90500"/>
          <a:ext cx="167354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1</xdr:row>
      <xdr:rowOff>504825</xdr:rowOff>
    </xdr:from>
    <xdr:to>
      <xdr:col>19</xdr:col>
      <xdr:colOff>962025</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599" y="695325"/>
          <a:ext cx="167449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142875</xdr:rowOff>
    </xdr:from>
    <xdr:to>
      <xdr:col>19</xdr:col>
      <xdr:colOff>1047750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09600" y="6076950"/>
          <a:ext cx="168306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4</xdr:row>
      <xdr:rowOff>19050</xdr:rowOff>
    </xdr:from>
    <xdr:to>
      <xdr:col>19</xdr:col>
      <xdr:colOff>904875</xdr:colOff>
      <xdr:row>21</xdr:row>
      <xdr:rowOff>152400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19</xdr:col>
      <xdr:colOff>1057275</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68211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50</xdr:row>
      <xdr:rowOff>0</xdr:rowOff>
    </xdr:from>
    <xdr:to>
      <xdr:col>19</xdr:col>
      <xdr:colOff>895350</xdr:colOff>
      <xdr:row>67</xdr:row>
      <xdr:rowOff>114300</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1</xdr:row>
      <xdr:rowOff>0</xdr:rowOff>
    </xdr:from>
    <xdr:to>
      <xdr:col>20</xdr:col>
      <xdr:colOff>828676</xdr:colOff>
      <xdr:row>1</xdr:row>
      <xdr:rowOff>285749</xdr:rowOff>
    </xdr:to>
    <xdr:sp macro="" textlink="">
      <xdr:nvSpPr>
        <xdr:cNvPr id="7" name="4 Pentágono">
          <a:hlinkClick xmlns:r="http://schemas.openxmlformats.org/officeDocument/2006/relationships" r:id="rId3"/>
          <a:extLst>
            <a:ext uri="{FF2B5EF4-FFF2-40B4-BE49-F238E27FC236}">
              <a16:creationId xmlns:a16="http://schemas.microsoft.com/office/drawing/2014/main" id="{590666C3-9099-4198-8B38-70BA462A0A26}"/>
            </a:ext>
          </a:extLst>
        </xdr:cNvPr>
        <xdr:cNvSpPr/>
      </xdr:nvSpPr>
      <xdr:spPr>
        <a:xfrm flipH="1">
          <a:off x="17478375"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19</xdr:col>
      <xdr:colOff>800099</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5"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2</xdr:row>
      <xdr:rowOff>9525</xdr:rowOff>
    </xdr:from>
    <xdr:to>
      <xdr:col>19</xdr:col>
      <xdr:colOff>781049</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599" y="685800"/>
          <a:ext cx="1675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104774</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6048375"/>
          <a:ext cx="154685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4</xdr:row>
      <xdr:rowOff>38100</xdr:rowOff>
    </xdr:from>
    <xdr:to>
      <xdr:col>19</xdr:col>
      <xdr:colOff>809625</xdr:colOff>
      <xdr:row>21</xdr:row>
      <xdr:rowOff>161925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4A3A2955-26A8-4D0A-9E84-EBB2688C9449}"/>
            </a:ext>
          </a:extLst>
        </xdr:cNvPr>
        <xdr:cNvSpPr/>
      </xdr:nvSpPr>
      <xdr:spPr>
        <a:xfrm flipH="1">
          <a:off x="17545050" y="161925"/>
          <a:ext cx="990600"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19</xdr:col>
      <xdr:colOff>133350</xdr:colOff>
      <xdr:row>1</xdr:row>
      <xdr:rowOff>409575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19</xdr:col>
      <xdr:colOff>142875</xdr:colOff>
      <xdr:row>2</xdr:row>
      <xdr:rowOff>323850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09600" y="6667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19</xdr:col>
      <xdr:colOff>123825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809625</xdr:colOff>
      <xdr:row>4</xdr:row>
      <xdr:rowOff>9525</xdr:rowOff>
    </xdr:from>
    <xdr:to>
      <xdr:col>18</xdr:col>
      <xdr:colOff>809625</xdr:colOff>
      <xdr:row>21</xdr:row>
      <xdr:rowOff>161925</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E65B2395-D17B-421F-8F4C-AF5FD82D8762}"/>
            </a:ext>
          </a:extLst>
        </xdr:cNvPr>
        <xdr:cNvSpPr/>
      </xdr:nvSpPr>
      <xdr:spPr>
        <a:xfrm flipH="1">
          <a:off x="17087848" y="161925"/>
          <a:ext cx="8477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19</xdr:col>
      <xdr:colOff>361950</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5"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47625</xdr:colOff>
      <xdr:row>2</xdr:row>
      <xdr:rowOff>9525</xdr:rowOff>
    </xdr:from>
    <xdr:to>
      <xdr:col>19</xdr:col>
      <xdr:colOff>390524</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0" y="685800"/>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66675</xdr:rowOff>
    </xdr:from>
    <xdr:to>
      <xdr:col>18</xdr:col>
      <xdr:colOff>352425</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590550" y="5886450"/>
          <a:ext cx="15659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57149</xdr:colOff>
      <xdr:row>4</xdr:row>
      <xdr:rowOff>9524</xdr:rowOff>
    </xdr:from>
    <xdr:to>
      <xdr:col>19</xdr:col>
      <xdr:colOff>409574</xdr:colOff>
      <xdr:row>21</xdr:row>
      <xdr:rowOff>180975</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F1A5FF78-9907-4B0A-83E7-86CCCCDFCB48}"/>
            </a:ext>
          </a:extLst>
        </xdr:cNvPr>
        <xdr:cNvSpPr/>
      </xdr:nvSpPr>
      <xdr:spPr>
        <a:xfrm flipH="1">
          <a:off x="17164049"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19</xdr:col>
      <xdr:colOff>495300</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19</xdr:col>
      <xdr:colOff>485775</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5" y="657225"/>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266700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649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4</xdr:row>
      <xdr:rowOff>19050</xdr:rowOff>
    </xdr:from>
    <xdr:to>
      <xdr:col>19</xdr:col>
      <xdr:colOff>476250</xdr:colOff>
      <xdr:row>21</xdr:row>
      <xdr:rowOff>123825</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A164A90F-0401-4818-B1A3-85C8DF7FEC45}"/>
            </a:ext>
          </a:extLst>
        </xdr:cNvPr>
        <xdr:cNvSpPr/>
      </xdr:nvSpPr>
      <xdr:spPr>
        <a:xfrm flipH="1">
          <a:off x="17325974"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19</xdr:col>
      <xdr:colOff>666750</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5" y="142875"/>
          <a:ext cx="1684972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19</xdr:col>
      <xdr:colOff>676275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68592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19</xdr:col>
      <xdr:colOff>523875</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66973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4</xdr:row>
      <xdr:rowOff>0</xdr:rowOff>
    </xdr:from>
    <xdr:to>
      <xdr:col>19</xdr:col>
      <xdr:colOff>590550</xdr:colOff>
      <xdr:row>21</xdr:row>
      <xdr:rowOff>171450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2" name="8 Pentágono">
          <a:hlinkClick xmlns:r="http://schemas.openxmlformats.org/officeDocument/2006/relationships" r:id="rId2"/>
          <a:extLst>
            <a:ext uri="{FF2B5EF4-FFF2-40B4-BE49-F238E27FC236}">
              <a16:creationId xmlns:a16="http://schemas.microsoft.com/office/drawing/2014/main" id="{350CC1E7-CAE1-470D-8C31-2F7649CDBE55}"/>
            </a:ext>
          </a:extLst>
        </xdr:cNvPr>
        <xdr:cNvSpPr/>
      </xdr:nvSpPr>
      <xdr:spPr>
        <a:xfrm flipH="1">
          <a:off x="17583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552451</xdr:colOff>
      <xdr:row>0</xdr:row>
      <xdr:rowOff>142875</xdr:rowOff>
    </xdr:from>
    <xdr:to>
      <xdr:col>14</xdr:col>
      <xdr:colOff>19050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1" y="142875"/>
          <a:ext cx="1487804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476250</xdr:rowOff>
    </xdr:from>
    <xdr:to>
      <xdr:col>14</xdr:col>
      <xdr:colOff>19050</xdr:colOff>
      <xdr:row>2</xdr:row>
      <xdr:rowOff>352425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38175"/>
          <a:ext cx="148494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CUARTO TRIMESTRE</a:t>
          </a:r>
          <a:r>
            <a:rPr lang="es-ES" sz="1600" b="1">
              <a:latin typeface="Verdana" panose="020B0604030504040204" pitchFamily="34" charset="0"/>
              <a:ea typeface="Verdana" panose="020B0604030504040204" pitchFamily="34" charset="0"/>
              <a:cs typeface="Verdana" panose="020B0604030504040204" pitchFamily="34" charset="0"/>
            </a:rPr>
            <a:t> 2023</a:t>
          </a:r>
        </a:p>
      </xdr:txBody>
    </xdr:sp>
    <xdr:clientData/>
  </xdr:twoCellAnchor>
  <xdr:twoCellAnchor>
    <xdr:from>
      <xdr:col>14</xdr:col>
      <xdr:colOff>76200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5487650" y="161925"/>
          <a:ext cx="9810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6"/>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169</v>
      </c>
      <c r="C16" s="12"/>
      <c r="D16" s="12"/>
      <c r="E16" s="12"/>
      <c r="F16" s="63"/>
      <c r="G16" s="12"/>
      <c r="J16" s="5"/>
    </row>
    <row r="17" spans="2:10" ht="21" customHeight="1" x14ac:dyDescent="0.2">
      <c r="B17" s="12" t="s">
        <v>174</v>
      </c>
      <c r="C17" s="12"/>
      <c r="D17" s="12"/>
      <c r="E17" s="12"/>
      <c r="F17" s="12"/>
      <c r="G17" s="12"/>
      <c r="J17" s="5"/>
    </row>
    <row r="18" spans="2:10" ht="21" customHeight="1" x14ac:dyDescent="0.2">
      <c r="B18" s="12" t="s">
        <v>175</v>
      </c>
      <c r="C18" s="12"/>
      <c r="D18" s="12"/>
      <c r="E18" s="12"/>
      <c r="F18" s="12"/>
      <c r="G18" s="12"/>
      <c r="J18" s="5"/>
    </row>
    <row r="19" spans="2:10" ht="21" customHeight="1" x14ac:dyDescent="0.2">
      <c r="B19" s="12" t="s">
        <v>109</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43</v>
      </c>
      <c r="C21" s="12"/>
      <c r="D21" s="12"/>
      <c r="E21" s="12"/>
      <c r="F21" s="12"/>
      <c r="G21" s="12"/>
      <c r="J21" s="5"/>
    </row>
    <row r="22" spans="2:10" ht="21" customHeight="1" x14ac:dyDescent="0.2">
      <c r="B22" s="12" t="s">
        <v>44</v>
      </c>
      <c r="C22" s="12"/>
      <c r="D22" s="12"/>
      <c r="E22" s="12"/>
      <c r="F22" s="12"/>
      <c r="G22" s="12"/>
      <c r="J22" s="5"/>
    </row>
    <row r="23" spans="2:10" ht="21" customHeight="1" x14ac:dyDescent="0.2">
      <c r="B23" s="12" t="s">
        <v>105</v>
      </c>
      <c r="C23" s="12"/>
      <c r="D23" s="12"/>
      <c r="E23" s="12"/>
      <c r="F23" s="12"/>
      <c r="G23" s="12"/>
      <c r="J23" s="5"/>
    </row>
    <row r="24" spans="2:10" ht="21" customHeight="1" x14ac:dyDescent="0.2">
      <c r="B24" s="12" t="s">
        <v>104</v>
      </c>
      <c r="C24"/>
      <c r="D24"/>
      <c r="E24"/>
      <c r="F24" s="12"/>
      <c r="G24" s="12"/>
      <c r="I24" s="5"/>
    </row>
    <row r="25" spans="2:10" ht="18" customHeight="1" x14ac:dyDescent="0.25">
      <c r="B25" s="12" t="s">
        <v>164</v>
      </c>
      <c r="C25" s="2"/>
      <c r="D25"/>
      <c r="E25"/>
      <c r="F25"/>
      <c r="G25"/>
      <c r="H25"/>
      <c r="I25"/>
      <c r="J25"/>
    </row>
    <row r="26" spans="2:10" ht="15" x14ac:dyDescent="0.2">
      <c r="I26" s="8"/>
      <c r="J26"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1:E21" location="'Concursos Convenio TSJ'!A1" display="Concursos. Fase de convenio por TSJ" xr:uid="{00000000-0004-0000-0000-000006000000}"/>
    <hyperlink ref="D26:J26"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3" location="'E.R.E''s TSJ'!A1" display="Concursos. Expedientes del art. 64 LC por TSJ" xr:uid="{00000000-0004-0000-0000-00000F000000}"/>
    <hyperlink ref="B23:F23" location="'E.R.E''s TSJ'!A1" display="Concursos. Expedientes del art. 64 LC por TSJ" xr:uid="{00000000-0004-0000-0000-000013000000}"/>
    <hyperlink ref="B22:E22" location="'Concursos Liquidación TSJ'!A1" display="Concursos. Liquidación por TSJ" xr:uid="{00000000-0004-0000-0000-000016000000}"/>
    <hyperlink ref="B15:E15" location="'Definiciones y conceptos'!A1" display="Definiciones y conceptos" xr:uid="{00000000-0004-0000-0000-000017000000}"/>
    <hyperlink ref="B24" location="'Consecutivos declarados TSJ'!A1" display="Consecutivos declarados TSJ'!A1" xr:uid="{BF93C2C5-D99F-4285-A0C5-4C2E28945FC5}"/>
    <hyperlink ref="B17" location="Introducción!A1" display="Concursos presentados por TSJ. Personas naturales empresarios" xr:uid="{626B6E15-06FF-4C48-A1C2-D27DF6094749}"/>
    <hyperlink ref="B25"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9"/>
  <sheetViews>
    <sheetView zoomScaleNormal="100" workbookViewId="0"/>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3" t="s">
        <v>0</v>
      </c>
      <c r="C6" s="29">
        <v>376</v>
      </c>
      <c r="D6" s="29">
        <v>1672</v>
      </c>
      <c r="E6" s="29">
        <v>93</v>
      </c>
      <c r="F6" s="29">
        <v>4170</v>
      </c>
      <c r="G6" s="30">
        <v>8.6705202312138727E-2</v>
      </c>
      <c r="H6" s="30">
        <v>0.31343283582089554</v>
      </c>
      <c r="I6" s="30">
        <v>-0.18421052631578946</v>
      </c>
      <c r="J6" s="30">
        <v>4.1198501872659173E-2</v>
      </c>
    </row>
    <row r="7" spans="2:11" ht="15" thickBot="1" x14ac:dyDescent="0.25">
      <c r="B7" s="53" t="s">
        <v>1</v>
      </c>
      <c r="C7" s="29">
        <v>345</v>
      </c>
      <c r="D7" s="29">
        <v>1917</v>
      </c>
      <c r="E7" s="29">
        <v>101</v>
      </c>
      <c r="F7" s="29">
        <v>4336</v>
      </c>
      <c r="G7" s="30">
        <v>-0.13533834586466165</v>
      </c>
      <c r="H7" s="30">
        <v>0.57648026315789469</v>
      </c>
      <c r="I7" s="30">
        <v>0.5074626865671642</v>
      </c>
      <c r="J7" s="30">
        <v>0.26046511627906976</v>
      </c>
    </row>
    <row r="8" spans="2:11" ht="15" thickBot="1" x14ac:dyDescent="0.25">
      <c r="B8" s="53" t="s">
        <v>2</v>
      </c>
      <c r="C8" s="29">
        <v>364</v>
      </c>
      <c r="D8" s="29">
        <v>903</v>
      </c>
      <c r="E8" s="29">
        <v>78</v>
      </c>
      <c r="F8" s="29">
        <v>3475</v>
      </c>
      <c r="G8" s="30">
        <v>0.35820895522388058</v>
      </c>
      <c r="H8" s="30">
        <v>0.28815977175463625</v>
      </c>
      <c r="I8" s="30">
        <v>0.25806451612903225</v>
      </c>
      <c r="J8" s="30">
        <v>0.20242214532871972</v>
      </c>
    </row>
    <row r="9" spans="2:11" ht="15" thickBot="1" x14ac:dyDescent="0.25">
      <c r="B9" s="54" t="s">
        <v>3</v>
      </c>
      <c r="C9" s="31">
        <v>504</v>
      </c>
      <c r="D9" s="31">
        <v>1451</v>
      </c>
      <c r="E9" s="31">
        <v>108</v>
      </c>
      <c r="F9" s="31">
        <v>4202</v>
      </c>
      <c r="G9" s="32">
        <v>0.58695652173913049</v>
      </c>
      <c r="H9" s="32">
        <v>0.21227197346600332</v>
      </c>
      <c r="I9" s="32">
        <v>0.34146341463414637</v>
      </c>
      <c r="J9" s="32">
        <v>0.09</v>
      </c>
    </row>
    <row r="10" spans="2:11" ht="15" thickBot="1" x14ac:dyDescent="0.25">
      <c r="B10" s="53"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3"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3"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4"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3"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3"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3"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4"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3"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3"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3"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4"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3"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3"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3"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4"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3"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3"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3"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4"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3"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3"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3"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4"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3"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3"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3"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4"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3"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3"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3"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4"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3"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3"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3" t="s">
        <v>80</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4" t="s">
        <v>81</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3" t="s">
        <v>82</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3" t="s">
        <v>83</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3" t="s">
        <v>84</v>
      </c>
      <c r="C48" s="29">
        <v>1158</v>
      </c>
      <c r="D48" s="29">
        <v>1117</v>
      </c>
      <c r="E48" s="29">
        <v>246</v>
      </c>
      <c r="F48" s="29">
        <v>9305</v>
      </c>
      <c r="G48" s="30">
        <f t="shared" ref="G48:J73" si="8">+(C48-C44)/C44</f>
        <v>-7.9491255961844198E-2</v>
      </c>
      <c r="H48" s="30">
        <f t="shared" si="8"/>
        <v>-0.14992389649923896</v>
      </c>
      <c r="I48" s="30">
        <f t="shared" si="8"/>
        <v>0.57692307692307687</v>
      </c>
      <c r="J48" s="30">
        <f t="shared" si="8"/>
        <v>0.18898543317147967</v>
      </c>
      <c r="K48" s="16"/>
      <c r="L48" s="16"/>
    </row>
    <row r="49" spans="2:12" ht="15" thickBot="1" x14ac:dyDescent="0.25">
      <c r="B49" s="54" t="s">
        <v>85</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3" t="s">
        <v>86</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3" t="s">
        <v>87</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3" t="s">
        <v>88</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4" t="s">
        <v>91</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3" t="s">
        <v>92</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5" t="s">
        <v>95</v>
      </c>
      <c r="C55" s="52">
        <v>1728</v>
      </c>
      <c r="D55" s="52">
        <v>1228</v>
      </c>
      <c r="E55" s="52">
        <v>186</v>
      </c>
      <c r="F55" s="52">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5" t="s">
        <v>96</v>
      </c>
      <c r="C56" s="52">
        <v>1576</v>
      </c>
      <c r="D56" s="52">
        <v>908</v>
      </c>
      <c r="E56" s="52">
        <v>155</v>
      </c>
      <c r="F56" s="52">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4" t="s">
        <v>97</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3" t="s">
        <v>102</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3" t="s">
        <v>103</v>
      </c>
      <c r="C59" s="52">
        <v>1129</v>
      </c>
      <c r="D59" s="52">
        <v>671</v>
      </c>
      <c r="E59" s="52">
        <v>149</v>
      </c>
      <c r="F59" s="52">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5" t="s">
        <v>106</v>
      </c>
      <c r="C60" s="52">
        <v>1781</v>
      </c>
      <c r="D60" s="52">
        <v>1005</v>
      </c>
      <c r="E60" s="56">
        <v>151</v>
      </c>
      <c r="F60" s="52">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4" t="s">
        <v>107</v>
      </c>
      <c r="C61" s="31">
        <v>2251</v>
      </c>
      <c r="D61" s="31">
        <v>1259</v>
      </c>
      <c r="E61" s="31">
        <v>239</v>
      </c>
      <c r="F61" s="31">
        <v>17156</v>
      </c>
      <c r="G61" s="32">
        <f t="shared" si="8"/>
        <v>0.14964249233912155</v>
      </c>
      <c r="H61" s="32">
        <f t="shared" si="8"/>
        <v>7.8834618680377042E-2</v>
      </c>
      <c r="I61" s="32">
        <f t="shared" ref="I61:I73" si="9">+(E61-E57)/E57</f>
        <v>0.70714285714285718</v>
      </c>
      <c r="J61" s="32">
        <f t="shared" si="8"/>
        <v>-0.40550280684732137</v>
      </c>
      <c r="K61" s="16"/>
      <c r="L61" s="16"/>
    </row>
    <row r="62" spans="2:12" ht="15" thickBot="1" x14ac:dyDescent="0.25">
      <c r="B62" s="55" t="s">
        <v>108</v>
      </c>
      <c r="C62" s="52">
        <v>2394</v>
      </c>
      <c r="D62" s="52">
        <v>1073</v>
      </c>
      <c r="E62" s="56">
        <v>205</v>
      </c>
      <c r="F62" s="52">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5" t="s">
        <v>165</v>
      </c>
      <c r="C63" s="52">
        <v>2342</v>
      </c>
      <c r="D63" s="52">
        <v>1342</v>
      </c>
      <c r="E63" s="56">
        <v>220</v>
      </c>
      <c r="F63" s="52">
        <v>15362</v>
      </c>
      <c r="G63" s="30">
        <f t="shared" si="8"/>
        <v>1.0744021257750223</v>
      </c>
      <c r="H63" s="30">
        <f t="shared" si="8"/>
        <v>1</v>
      </c>
      <c r="I63" s="30">
        <f t="shared" si="9"/>
        <v>0.47651006711409394</v>
      </c>
      <c r="J63" s="30">
        <f t="shared" si="8"/>
        <v>0.1365788694880142</v>
      </c>
      <c r="K63" s="16"/>
      <c r="L63" s="16"/>
    </row>
    <row r="64" spans="2:12" ht="15" thickBot="1" x14ac:dyDescent="0.25">
      <c r="B64" s="55" t="s">
        <v>166</v>
      </c>
      <c r="C64" s="52">
        <v>1905</v>
      </c>
      <c r="D64" s="52">
        <v>941</v>
      </c>
      <c r="E64" s="56">
        <v>185</v>
      </c>
      <c r="F64" s="52">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4" t="s">
        <v>167</v>
      </c>
      <c r="C65" s="31">
        <v>2245</v>
      </c>
      <c r="D65" s="31">
        <v>1171</v>
      </c>
      <c r="E65" s="31">
        <v>208</v>
      </c>
      <c r="F65" s="31">
        <v>15027</v>
      </c>
      <c r="G65" s="32">
        <f t="shared" si="8"/>
        <v>-2.6654820079964462E-3</v>
      </c>
      <c r="H65" s="32">
        <f t="shared" si="8"/>
        <v>-6.9896743447180304E-2</v>
      </c>
      <c r="I65" s="32">
        <f t="shared" si="9"/>
        <v>-0.1297071129707113</v>
      </c>
      <c r="J65" s="32">
        <f t="shared" ref="J65:J73" si="10">+(F65-F61)/F61</f>
        <v>-0.12409652599673583</v>
      </c>
      <c r="K65" s="16"/>
      <c r="L65" s="16"/>
    </row>
    <row r="66" spans="2:12" ht="15" thickBot="1" x14ac:dyDescent="0.25">
      <c r="B66" s="55" t="s">
        <v>168</v>
      </c>
      <c r="C66" s="52">
        <v>2500</v>
      </c>
      <c r="D66" s="52">
        <v>1043</v>
      </c>
      <c r="E66" s="56">
        <v>166</v>
      </c>
      <c r="F66" s="52">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5" t="s">
        <v>172</v>
      </c>
      <c r="C67" s="52">
        <v>2871</v>
      </c>
      <c r="D67" s="52">
        <v>1152</v>
      </c>
      <c r="E67" s="56">
        <v>160</v>
      </c>
      <c r="F67" s="52">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5" t="s">
        <v>173</v>
      </c>
      <c r="C68" s="52">
        <v>4919</v>
      </c>
      <c r="D68" s="52">
        <v>859</v>
      </c>
      <c r="E68" s="56">
        <v>119</v>
      </c>
      <c r="F68" s="52">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4" t="s">
        <v>178</v>
      </c>
      <c r="C69" s="31">
        <v>9416</v>
      </c>
      <c r="D69" s="31">
        <v>1074</v>
      </c>
      <c r="E69" s="31">
        <v>128</v>
      </c>
      <c r="F69" s="31">
        <v>9534</v>
      </c>
      <c r="G69" s="32">
        <f>+(C69-C65)/C65</f>
        <v>3.1942093541202672</v>
      </c>
      <c r="H69" s="32">
        <f t="shared" si="8"/>
        <v>-8.2835183603757467E-2</v>
      </c>
      <c r="I69" s="32">
        <f t="shared" si="9"/>
        <v>-0.38461538461538464</v>
      </c>
      <c r="J69" s="32">
        <f t="shared" si="10"/>
        <v>-0.3655420243561589</v>
      </c>
      <c r="K69" s="16"/>
      <c r="L69" s="16"/>
    </row>
    <row r="70" spans="2:12" ht="15" thickBot="1" x14ac:dyDescent="0.25">
      <c r="B70" s="55" t="s">
        <v>179</v>
      </c>
      <c r="C70" s="52">
        <v>9316</v>
      </c>
      <c r="D70" s="52">
        <v>852</v>
      </c>
      <c r="E70" s="56">
        <v>123</v>
      </c>
      <c r="F70" s="52">
        <v>5712</v>
      </c>
      <c r="G70" s="30">
        <f>+(C70-C66)/C66</f>
        <v>2.7263999999999999</v>
      </c>
      <c r="H70" s="30">
        <f t="shared" si="8"/>
        <v>-0.18312559923298177</v>
      </c>
      <c r="I70" s="30">
        <f t="shared" si="9"/>
        <v>-0.25903614457831325</v>
      </c>
      <c r="J70" s="30">
        <f t="shared" si="10"/>
        <v>-0.63200618477000392</v>
      </c>
      <c r="K70" s="16"/>
      <c r="L70" s="16"/>
    </row>
    <row r="71" spans="2:12" ht="15" thickBot="1" x14ac:dyDescent="0.25">
      <c r="B71" s="55" t="s">
        <v>183</v>
      </c>
      <c r="C71" s="52">
        <v>12006</v>
      </c>
      <c r="D71" s="52">
        <v>1218</v>
      </c>
      <c r="E71" s="56">
        <v>121</v>
      </c>
      <c r="F71" s="52">
        <v>8337</v>
      </c>
      <c r="G71" s="30">
        <f>+(C71-C67)/C67</f>
        <v>3.1818181818181817</v>
      </c>
      <c r="H71" s="30">
        <f t="shared" si="8"/>
        <v>5.7291666666666664E-2</v>
      </c>
      <c r="I71" s="30">
        <f t="shared" si="9"/>
        <v>-0.24374999999999999</v>
      </c>
      <c r="J71" s="30">
        <f t="shared" si="10"/>
        <v>-0.47612165388965688</v>
      </c>
      <c r="K71" s="16"/>
      <c r="L71" s="16"/>
    </row>
    <row r="72" spans="2:12" ht="14.25" x14ac:dyDescent="0.2">
      <c r="B72" s="55" t="s">
        <v>186</v>
      </c>
      <c r="C72" s="52">
        <f>+'Concursos presentados TSJ total'!I23</f>
        <v>9330</v>
      </c>
      <c r="D72" s="52">
        <v>914</v>
      </c>
      <c r="E72" s="56">
        <v>132</v>
      </c>
      <c r="F72" s="52">
        <v>5975</v>
      </c>
      <c r="G72" s="73">
        <f>+(C72-C68)/C68</f>
        <v>0.8967269770278512</v>
      </c>
      <c r="H72" s="73">
        <f t="shared" si="8"/>
        <v>6.4027939464493602E-2</v>
      </c>
      <c r="I72" s="73">
        <f t="shared" si="9"/>
        <v>0.1092436974789916</v>
      </c>
      <c r="J72" s="73">
        <f t="shared" si="10"/>
        <v>-0.49518418384589391</v>
      </c>
      <c r="K72" s="16"/>
      <c r="L72" s="16"/>
    </row>
    <row r="73" spans="2:12" ht="15" thickBot="1" x14ac:dyDescent="0.25">
      <c r="B73" s="54" t="s">
        <v>189</v>
      </c>
      <c r="C73" s="31">
        <f>+'Concursos presentados TSJ total'!J23</f>
        <v>11791</v>
      </c>
      <c r="D73" s="31">
        <v>1516</v>
      </c>
      <c r="E73" s="74">
        <v>153</v>
      </c>
      <c r="F73" s="31">
        <v>7405</v>
      </c>
      <c r="G73" s="32">
        <f>+(C73-C69)/C69</f>
        <v>0.25223024638912489</v>
      </c>
      <c r="H73" s="32">
        <f t="shared" si="8"/>
        <v>0.41154562383612664</v>
      </c>
      <c r="I73" s="32">
        <f t="shared" si="9"/>
        <v>0.1953125</v>
      </c>
      <c r="J73" s="32">
        <f t="shared" si="10"/>
        <v>-0.22330606251311097</v>
      </c>
      <c r="K73" s="16"/>
      <c r="L73" s="16"/>
    </row>
    <row r="74" spans="2:12" ht="12" customHeight="1" x14ac:dyDescent="0.2">
      <c r="C74" s="17"/>
      <c r="D74" s="17"/>
      <c r="E74" s="17"/>
      <c r="G74" s="17"/>
      <c r="H74" s="16"/>
      <c r="I74" s="16"/>
      <c r="J74" s="16"/>
    </row>
    <row r="75" spans="2:12" ht="12" customHeight="1" x14ac:dyDescent="0.2">
      <c r="C75" s="17"/>
      <c r="D75" s="17"/>
      <c r="E75" s="17"/>
      <c r="G75" s="17"/>
      <c r="H75" s="16"/>
      <c r="I75" s="16"/>
      <c r="J75" s="16"/>
    </row>
    <row r="76" spans="2:12" x14ac:dyDescent="0.2">
      <c r="B76" s="7" t="s">
        <v>12</v>
      </c>
      <c r="C76" s="18"/>
      <c r="D76" s="18"/>
      <c r="E76" s="18"/>
      <c r="F76" s="18"/>
      <c r="G76" s="19"/>
      <c r="H76" s="19"/>
    </row>
    <row r="77" spans="2:12" x14ac:dyDescent="0.2">
      <c r="B77" s="7" t="s">
        <v>13</v>
      </c>
      <c r="C77" s="18"/>
      <c r="D77" s="18"/>
      <c r="E77" s="18"/>
      <c r="F77" s="18"/>
      <c r="G77" s="19"/>
      <c r="H77" s="19"/>
    </row>
    <row r="80" spans="2:12" x14ac:dyDescent="0.2">
      <c r="B80" s="20" t="s">
        <v>78</v>
      </c>
      <c r="C80" s="20"/>
      <c r="D80" s="20"/>
      <c r="E80" s="20"/>
      <c r="F80" s="20"/>
      <c r="G80" s="20"/>
      <c r="H80" s="20"/>
      <c r="I80" s="20"/>
      <c r="J80" s="20"/>
    </row>
    <row r="81" spans="2:10" x14ac:dyDescent="0.2">
      <c r="B81" s="20" t="s">
        <v>79</v>
      </c>
      <c r="C81" s="20"/>
      <c r="D81" s="20"/>
      <c r="E81" s="20"/>
      <c r="F81" s="20"/>
      <c r="G81" s="20"/>
      <c r="H81" s="20"/>
      <c r="I81" s="20"/>
      <c r="J81" s="20"/>
    </row>
    <row r="89"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90</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89</v>
      </c>
      <c r="C10" s="41" t="s">
        <v>56</v>
      </c>
    </row>
    <row r="11" spans="2:5" ht="57.75" customHeight="1" thickTop="1" thickBot="1" x14ac:dyDescent="0.25">
      <c r="B11" s="44" t="s">
        <v>93</v>
      </c>
      <c r="C11" s="41" t="s">
        <v>94</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15" width="12.28515625" style="1" customWidth="1"/>
    <col min="16" max="17" width="0.140625" style="1" hidden="1" customWidth="1"/>
    <col min="18" max="21" width="12.28515625" style="1" customWidth="1"/>
    <col min="22" max="22" width="9.42578125" style="1" customWidth="1"/>
    <col min="23" max="99" width="12.28515625" style="1" customWidth="1"/>
    <col min="100" max="16384" width="11.42578125" style="1"/>
  </cols>
  <sheetData>
    <row r="1" spans="2:10" ht="15" x14ac:dyDescent="0.2">
      <c r="C1" s="23"/>
      <c r="D1" s="23"/>
    </row>
    <row r="2" spans="2:10" ht="40.5" customHeight="1" x14ac:dyDescent="0.2">
      <c r="B2" s="21"/>
      <c r="C2" s="25"/>
      <c r="D2" s="23"/>
    </row>
    <row r="3" spans="2:10" s="22" customFormat="1" ht="28.5" customHeight="1" x14ac:dyDescent="0.2">
      <c r="B3" s="39"/>
      <c r="C3" s="36"/>
    </row>
    <row r="5" spans="2:10" ht="39" customHeight="1" x14ac:dyDescent="0.2">
      <c r="C5" s="27" t="s">
        <v>168</v>
      </c>
      <c r="D5" s="27" t="s">
        <v>172</v>
      </c>
      <c r="E5" s="27" t="s">
        <v>173</v>
      </c>
      <c r="F5" s="47" t="s">
        <v>178</v>
      </c>
      <c r="G5" s="27" t="s">
        <v>179</v>
      </c>
      <c r="H5" s="27" t="s">
        <v>183</v>
      </c>
      <c r="I5" s="27" t="s">
        <v>186</v>
      </c>
      <c r="J5" s="27" t="s">
        <v>189</v>
      </c>
    </row>
    <row r="6" spans="2:10" ht="17.100000000000001" customHeight="1" thickBot="1" x14ac:dyDescent="0.25">
      <c r="B6" s="28" t="s">
        <v>30</v>
      </c>
      <c r="C6" s="1">
        <v>139</v>
      </c>
      <c r="D6" s="1">
        <v>131</v>
      </c>
      <c r="E6" s="1">
        <v>290</v>
      </c>
      <c r="F6" s="61">
        <v>252</v>
      </c>
      <c r="G6" s="61">
        <v>136</v>
      </c>
      <c r="H6" s="61">
        <v>131</v>
      </c>
      <c r="I6" s="61">
        <v>140</v>
      </c>
      <c r="J6" s="61">
        <v>207</v>
      </c>
    </row>
    <row r="7" spans="2:10" ht="17.100000000000001" customHeight="1" thickBot="1" x14ac:dyDescent="0.25">
      <c r="B7" s="28" t="s">
        <v>31</v>
      </c>
      <c r="C7" s="1">
        <v>26</v>
      </c>
      <c r="D7" s="1">
        <v>35</v>
      </c>
      <c r="E7" s="1">
        <v>28</v>
      </c>
      <c r="F7" s="61">
        <v>31</v>
      </c>
      <c r="G7" s="61">
        <v>40</v>
      </c>
      <c r="H7" s="61">
        <v>31</v>
      </c>
      <c r="I7" s="61">
        <v>25</v>
      </c>
      <c r="J7" s="61">
        <v>24</v>
      </c>
    </row>
    <row r="8" spans="2:10" ht="17.100000000000001" customHeight="1" thickBot="1" x14ac:dyDescent="0.25">
      <c r="B8" s="28" t="s">
        <v>98</v>
      </c>
      <c r="C8" s="1">
        <v>20</v>
      </c>
      <c r="D8" s="1">
        <v>23</v>
      </c>
      <c r="E8" s="1">
        <v>40</v>
      </c>
      <c r="F8" s="61">
        <v>15</v>
      </c>
      <c r="G8" s="61">
        <v>15</v>
      </c>
      <c r="H8" s="61">
        <v>15</v>
      </c>
      <c r="I8" s="61">
        <v>19</v>
      </c>
      <c r="J8" s="61">
        <v>19</v>
      </c>
    </row>
    <row r="9" spans="2:10" ht="17.100000000000001" customHeight="1" thickBot="1" x14ac:dyDescent="0.25">
      <c r="B9" s="28" t="s">
        <v>26</v>
      </c>
      <c r="C9" s="1">
        <v>29</v>
      </c>
      <c r="D9" s="1">
        <v>29</v>
      </c>
      <c r="E9" s="1">
        <v>51</v>
      </c>
      <c r="F9" s="61">
        <v>50</v>
      </c>
      <c r="G9" s="61">
        <v>21</v>
      </c>
      <c r="H9" s="61">
        <v>31</v>
      </c>
      <c r="I9" s="61">
        <v>27</v>
      </c>
      <c r="J9" s="61">
        <v>28</v>
      </c>
    </row>
    <row r="10" spans="2:10" ht="17.100000000000001" customHeight="1" thickBot="1" x14ac:dyDescent="0.25">
      <c r="B10" s="28" t="s">
        <v>8</v>
      </c>
      <c r="C10" s="1">
        <v>32</v>
      </c>
      <c r="D10" s="1">
        <v>48</v>
      </c>
      <c r="E10" s="1">
        <v>46</v>
      </c>
      <c r="F10" s="61">
        <v>23</v>
      </c>
      <c r="G10" s="61">
        <v>43</v>
      </c>
      <c r="H10" s="61">
        <v>47</v>
      </c>
      <c r="I10" s="61">
        <v>19</v>
      </c>
      <c r="J10" s="61">
        <v>21</v>
      </c>
    </row>
    <row r="11" spans="2:10" ht="17.100000000000001" customHeight="1" thickBot="1" x14ac:dyDescent="0.25">
      <c r="B11" s="28" t="s">
        <v>9</v>
      </c>
      <c r="C11" s="1">
        <v>21</v>
      </c>
      <c r="D11" s="1">
        <v>14</v>
      </c>
      <c r="E11" s="1">
        <v>12</v>
      </c>
      <c r="F11" s="61">
        <v>9</v>
      </c>
      <c r="G11" s="61">
        <v>6</v>
      </c>
      <c r="H11" s="61">
        <v>13</v>
      </c>
      <c r="I11" s="61">
        <v>13</v>
      </c>
      <c r="J11" s="61">
        <v>7</v>
      </c>
    </row>
    <row r="12" spans="2:10" ht="17.100000000000001" customHeight="1" thickBot="1" x14ac:dyDescent="0.25">
      <c r="B12" s="28" t="s">
        <v>32</v>
      </c>
      <c r="C12" s="1">
        <v>24</v>
      </c>
      <c r="D12" s="1">
        <v>39</v>
      </c>
      <c r="E12" s="1">
        <v>54</v>
      </c>
      <c r="F12" s="61">
        <v>41</v>
      </c>
      <c r="G12" s="61">
        <v>36</v>
      </c>
      <c r="H12" s="61">
        <v>41</v>
      </c>
      <c r="I12" s="61">
        <v>33</v>
      </c>
      <c r="J12" s="61">
        <v>41</v>
      </c>
    </row>
    <row r="13" spans="2:10" ht="17.100000000000001" customHeight="1" thickBot="1" x14ac:dyDescent="0.25">
      <c r="B13" s="28" t="s">
        <v>28</v>
      </c>
      <c r="C13" s="1">
        <v>37</v>
      </c>
      <c r="D13" s="1">
        <v>37</v>
      </c>
      <c r="E13" s="1">
        <v>78</v>
      </c>
      <c r="F13" s="61">
        <v>41</v>
      </c>
      <c r="G13" s="61">
        <v>24</v>
      </c>
      <c r="H13" s="61">
        <v>46</v>
      </c>
      <c r="I13" s="61">
        <v>60</v>
      </c>
      <c r="J13" s="61">
        <v>28</v>
      </c>
    </row>
    <row r="14" spans="2:10" ht="17.100000000000001" customHeight="1" thickBot="1" x14ac:dyDescent="0.25">
      <c r="B14" s="28" t="s">
        <v>18</v>
      </c>
      <c r="C14" s="1">
        <v>356</v>
      </c>
      <c r="D14" s="1">
        <v>394</v>
      </c>
      <c r="E14" s="1">
        <v>526</v>
      </c>
      <c r="F14" s="61">
        <v>321</v>
      </c>
      <c r="G14" s="61">
        <v>265</v>
      </c>
      <c r="H14" s="61">
        <v>496</v>
      </c>
      <c r="I14" s="61">
        <v>291</v>
      </c>
      <c r="J14" s="61">
        <v>383</v>
      </c>
    </row>
    <row r="15" spans="2:10" ht="17.100000000000001" customHeight="1" thickBot="1" x14ac:dyDescent="0.25">
      <c r="B15" s="28" t="s">
        <v>27</v>
      </c>
      <c r="C15" s="1">
        <v>229</v>
      </c>
      <c r="D15" s="1">
        <v>265</v>
      </c>
      <c r="E15" s="1">
        <v>343</v>
      </c>
      <c r="F15" s="61">
        <v>187</v>
      </c>
      <c r="G15" s="61">
        <v>186</v>
      </c>
      <c r="H15" s="61">
        <v>178</v>
      </c>
      <c r="I15" s="61">
        <v>149</v>
      </c>
      <c r="J15" s="61">
        <v>201</v>
      </c>
    </row>
    <row r="16" spans="2:10" ht="17.100000000000001" customHeight="1" thickBot="1" x14ac:dyDescent="0.25">
      <c r="B16" s="28" t="s">
        <v>15</v>
      </c>
      <c r="C16" s="1">
        <v>11</v>
      </c>
      <c r="D16" s="1">
        <v>20</v>
      </c>
      <c r="E16" s="1">
        <v>42</v>
      </c>
      <c r="F16" s="61">
        <v>18</v>
      </c>
      <c r="G16" s="61">
        <v>15</v>
      </c>
      <c r="H16" s="61">
        <v>23</v>
      </c>
      <c r="I16" s="61">
        <v>19</v>
      </c>
      <c r="J16" s="61">
        <v>18</v>
      </c>
    </row>
    <row r="17" spans="2:10" ht="17.100000000000001" customHeight="1" thickBot="1" x14ac:dyDescent="0.25">
      <c r="B17" s="28" t="s">
        <v>10</v>
      </c>
      <c r="C17" s="1">
        <v>54</v>
      </c>
      <c r="D17" s="1">
        <v>72</v>
      </c>
      <c r="E17" s="1">
        <v>86</v>
      </c>
      <c r="F17" s="61">
        <v>63</v>
      </c>
      <c r="G17" s="61">
        <v>40</v>
      </c>
      <c r="H17" s="61">
        <v>81</v>
      </c>
      <c r="I17" s="61">
        <v>66</v>
      </c>
      <c r="J17" s="61">
        <v>75</v>
      </c>
    </row>
    <row r="18" spans="2:10" ht="17.100000000000001" customHeight="1" thickBot="1" x14ac:dyDescent="0.25">
      <c r="B18" s="28" t="s">
        <v>99</v>
      </c>
      <c r="C18" s="1">
        <v>342</v>
      </c>
      <c r="D18" s="1">
        <v>299</v>
      </c>
      <c r="E18" s="1">
        <v>609</v>
      </c>
      <c r="F18" s="61">
        <v>532</v>
      </c>
      <c r="G18" s="61">
        <v>244</v>
      </c>
      <c r="H18" s="61">
        <v>260</v>
      </c>
      <c r="I18" s="61">
        <v>252</v>
      </c>
      <c r="J18" s="61">
        <v>351</v>
      </c>
    </row>
    <row r="19" spans="2:10" ht="17.100000000000001" customHeight="1" thickBot="1" x14ac:dyDescent="0.25">
      <c r="B19" s="28" t="s">
        <v>100</v>
      </c>
      <c r="C19" s="1">
        <v>24</v>
      </c>
      <c r="D19" s="1">
        <v>30</v>
      </c>
      <c r="E19" s="1">
        <v>51</v>
      </c>
      <c r="F19" s="61">
        <v>73</v>
      </c>
      <c r="G19" s="61">
        <v>43</v>
      </c>
      <c r="H19" s="61">
        <v>33</v>
      </c>
      <c r="I19" s="61">
        <v>37</v>
      </c>
      <c r="J19" s="61">
        <v>43</v>
      </c>
    </row>
    <row r="20" spans="2:10" ht="17.100000000000001" customHeight="1" thickBot="1" x14ac:dyDescent="0.25">
      <c r="B20" s="28" t="s">
        <v>101</v>
      </c>
      <c r="C20" s="1">
        <v>7</v>
      </c>
      <c r="D20" s="1">
        <v>3</v>
      </c>
      <c r="E20" s="1">
        <v>18</v>
      </c>
      <c r="F20" s="61">
        <v>10</v>
      </c>
      <c r="G20" s="61">
        <v>12</v>
      </c>
      <c r="H20" s="61">
        <v>7</v>
      </c>
      <c r="I20" s="61">
        <v>20</v>
      </c>
      <c r="J20" s="61">
        <v>17</v>
      </c>
    </row>
    <row r="21" spans="2:10" ht="17.100000000000001" customHeight="1" thickBot="1" x14ac:dyDescent="0.25">
      <c r="B21" s="28" t="s">
        <v>29</v>
      </c>
      <c r="C21" s="1">
        <v>64</v>
      </c>
      <c r="D21" s="1">
        <v>67</v>
      </c>
      <c r="E21" s="1">
        <v>95</v>
      </c>
      <c r="F21" s="61">
        <v>82</v>
      </c>
      <c r="G21" s="61">
        <v>46</v>
      </c>
      <c r="H21" s="61">
        <v>87</v>
      </c>
      <c r="I21" s="61">
        <v>43</v>
      </c>
      <c r="J21" s="61">
        <v>50</v>
      </c>
    </row>
    <row r="22" spans="2:10" ht="17.100000000000001" customHeight="1" thickBot="1" x14ac:dyDescent="0.25">
      <c r="B22" s="28" t="s">
        <v>11</v>
      </c>
      <c r="C22" s="1">
        <v>5</v>
      </c>
      <c r="D22" s="1">
        <v>4</v>
      </c>
      <c r="E22" s="1">
        <v>8</v>
      </c>
      <c r="F22" s="61">
        <v>8</v>
      </c>
      <c r="G22" s="61">
        <v>5</v>
      </c>
      <c r="H22" s="61">
        <v>8</v>
      </c>
      <c r="I22" s="61">
        <v>6</v>
      </c>
      <c r="J22" s="61">
        <v>10</v>
      </c>
    </row>
    <row r="23" spans="2:10" ht="17.100000000000001" customHeight="1" thickBot="1" x14ac:dyDescent="0.25">
      <c r="B23" s="49" t="s">
        <v>16</v>
      </c>
      <c r="C23" s="48">
        <v>1420</v>
      </c>
      <c r="D23" s="48">
        <v>1510</v>
      </c>
      <c r="E23" s="48">
        <v>2377</v>
      </c>
      <c r="F23" s="48">
        <v>1756</v>
      </c>
      <c r="G23" s="48">
        <f>SUM(G6:G22)</f>
        <v>1177</v>
      </c>
      <c r="H23" s="48">
        <f>SUM(H6:H22)</f>
        <v>1528</v>
      </c>
      <c r="I23" s="48">
        <f>SUM(I6:I22)</f>
        <v>1219</v>
      </c>
      <c r="J23" s="48">
        <f>SUM(J6:J22)</f>
        <v>1523</v>
      </c>
    </row>
    <row r="24" spans="2:10" ht="30" customHeight="1" x14ac:dyDescent="0.2"/>
    <row r="25" spans="2:10" ht="36.75" customHeight="1" x14ac:dyDescent="0.2">
      <c r="B25" s="50"/>
      <c r="C25" s="50"/>
      <c r="D25" s="50"/>
      <c r="E25" s="50"/>
    </row>
    <row r="27" spans="2:10" ht="39" customHeight="1" x14ac:dyDescent="0.2">
      <c r="C27" s="27" t="s">
        <v>180</v>
      </c>
      <c r="D27" s="27" t="s">
        <v>184</v>
      </c>
      <c r="E27" s="27" t="s">
        <v>187</v>
      </c>
      <c r="F27" s="27" t="s">
        <v>190</v>
      </c>
    </row>
    <row r="28" spans="2:10" ht="17.100000000000001" customHeight="1" thickBot="1" x14ac:dyDescent="0.25">
      <c r="B28" s="28" t="s">
        <v>30</v>
      </c>
      <c r="C28" s="30">
        <f>+IF(C6&gt;0,(G6-C6)/C6,"-")</f>
        <v>-2.1582733812949641E-2</v>
      </c>
      <c r="D28" s="30">
        <f>+IF(D6&gt;0,(H6-D6)/D6,"-")</f>
        <v>0</v>
      </c>
      <c r="E28" s="30">
        <f>+IF(E6&gt;0,(I6-E6)/E6,"-")</f>
        <v>-0.51724137931034486</v>
      </c>
      <c r="F28" s="30">
        <f>+IF(F6&gt;0,(J6-F6)/F6,"-")</f>
        <v>-0.17857142857142858</v>
      </c>
      <c r="G28" s="66"/>
    </row>
    <row r="29" spans="2:10" ht="17.100000000000001" customHeight="1" thickBot="1" x14ac:dyDescent="0.25">
      <c r="B29" s="28" t="s">
        <v>31</v>
      </c>
      <c r="C29" s="30">
        <f t="shared" ref="C29:C45" si="0">+IF(C7&gt;0,(G7-C7)/C7,"-")</f>
        <v>0.53846153846153844</v>
      </c>
      <c r="D29" s="30">
        <f t="shared" ref="D29:D45" si="1">+IF(D7&gt;0,(H7-D7)/D7,"-")</f>
        <v>-0.11428571428571428</v>
      </c>
      <c r="E29" s="30">
        <f t="shared" ref="E29:E45" si="2">+IF(E7&gt;0,(I7-E7)/E7,"-")</f>
        <v>-0.10714285714285714</v>
      </c>
      <c r="F29" s="30">
        <f t="shared" ref="F29:F45" si="3">+IF(F7&gt;0,(J7-F7)/F7,"-")</f>
        <v>-0.22580645161290322</v>
      </c>
      <c r="G29" s="66"/>
    </row>
    <row r="30" spans="2:10" ht="17.100000000000001" customHeight="1" thickBot="1" x14ac:dyDescent="0.25">
      <c r="B30" s="28" t="s">
        <v>98</v>
      </c>
      <c r="C30" s="30">
        <f t="shared" si="0"/>
        <v>-0.25</v>
      </c>
      <c r="D30" s="30">
        <f t="shared" si="1"/>
        <v>-0.34782608695652173</v>
      </c>
      <c r="E30" s="30">
        <f t="shared" si="2"/>
        <v>-0.52500000000000002</v>
      </c>
      <c r="F30" s="30">
        <f t="shared" si="3"/>
        <v>0.26666666666666666</v>
      </c>
      <c r="G30" s="66"/>
    </row>
    <row r="31" spans="2:10" ht="17.100000000000001" customHeight="1" thickBot="1" x14ac:dyDescent="0.25">
      <c r="B31" s="28" t="s">
        <v>26</v>
      </c>
      <c r="C31" s="30">
        <f t="shared" si="0"/>
        <v>-0.27586206896551724</v>
      </c>
      <c r="D31" s="30">
        <f t="shared" si="1"/>
        <v>6.8965517241379309E-2</v>
      </c>
      <c r="E31" s="30">
        <f t="shared" si="2"/>
        <v>-0.47058823529411764</v>
      </c>
      <c r="F31" s="30">
        <f t="shared" si="3"/>
        <v>-0.44</v>
      </c>
      <c r="G31" s="66"/>
    </row>
    <row r="32" spans="2:10" ht="17.100000000000001" customHeight="1" thickBot="1" x14ac:dyDescent="0.25">
      <c r="B32" s="28" t="s">
        <v>8</v>
      </c>
      <c r="C32" s="30">
        <f t="shared" si="0"/>
        <v>0.34375</v>
      </c>
      <c r="D32" s="30">
        <f t="shared" si="1"/>
        <v>-2.0833333333333332E-2</v>
      </c>
      <c r="E32" s="30">
        <f t="shared" si="2"/>
        <v>-0.58695652173913049</v>
      </c>
      <c r="F32" s="30">
        <f t="shared" si="3"/>
        <v>-8.6956521739130432E-2</v>
      </c>
      <c r="G32" s="66"/>
    </row>
    <row r="33" spans="1:24" ht="17.100000000000001" customHeight="1" thickBot="1" x14ac:dyDescent="0.25">
      <c r="B33" s="28" t="s">
        <v>9</v>
      </c>
      <c r="C33" s="30">
        <f t="shared" si="0"/>
        <v>-0.7142857142857143</v>
      </c>
      <c r="D33" s="30">
        <f t="shared" si="1"/>
        <v>-7.1428571428571425E-2</v>
      </c>
      <c r="E33" s="30">
        <f t="shared" si="2"/>
        <v>8.3333333333333329E-2</v>
      </c>
      <c r="F33" s="30">
        <f t="shared" si="3"/>
        <v>-0.22222222222222221</v>
      </c>
      <c r="G33" s="66"/>
    </row>
    <row r="34" spans="1:24" ht="17.100000000000001" customHeight="1" thickBot="1" x14ac:dyDescent="0.25">
      <c r="B34" s="28" t="s">
        <v>32</v>
      </c>
      <c r="C34" s="30">
        <f t="shared" si="0"/>
        <v>0.5</v>
      </c>
      <c r="D34" s="30">
        <f t="shared" si="1"/>
        <v>5.128205128205128E-2</v>
      </c>
      <c r="E34" s="30">
        <f t="shared" si="2"/>
        <v>-0.3888888888888889</v>
      </c>
      <c r="F34" s="30">
        <f t="shared" si="3"/>
        <v>0</v>
      </c>
      <c r="G34" s="66"/>
    </row>
    <row r="35" spans="1:24" ht="17.100000000000001" customHeight="1" thickBot="1" x14ac:dyDescent="0.25">
      <c r="B35" s="28" t="s">
        <v>28</v>
      </c>
      <c r="C35" s="30">
        <f t="shared" si="0"/>
        <v>-0.35135135135135137</v>
      </c>
      <c r="D35" s="30">
        <f t="shared" si="1"/>
        <v>0.24324324324324326</v>
      </c>
      <c r="E35" s="30">
        <f t="shared" si="2"/>
        <v>-0.23076923076923078</v>
      </c>
      <c r="F35" s="30">
        <f t="shared" si="3"/>
        <v>-0.31707317073170732</v>
      </c>
      <c r="G35" s="66"/>
    </row>
    <row r="36" spans="1:24" ht="17.100000000000001" customHeight="1" thickBot="1" x14ac:dyDescent="0.25">
      <c r="B36" s="28" t="s">
        <v>18</v>
      </c>
      <c r="C36" s="30">
        <f t="shared" si="0"/>
        <v>-0.2556179775280899</v>
      </c>
      <c r="D36" s="30">
        <f t="shared" si="1"/>
        <v>0.25888324873096447</v>
      </c>
      <c r="E36" s="30">
        <f t="shared" si="2"/>
        <v>-0.44676806083650189</v>
      </c>
      <c r="F36" s="30">
        <f t="shared" si="3"/>
        <v>0.19314641744548286</v>
      </c>
      <c r="G36" s="66"/>
    </row>
    <row r="37" spans="1:24" ht="17.100000000000001" customHeight="1" thickBot="1" x14ac:dyDescent="0.25">
      <c r="B37" s="28" t="s">
        <v>27</v>
      </c>
      <c r="C37" s="30">
        <f t="shared" si="0"/>
        <v>-0.18777292576419213</v>
      </c>
      <c r="D37" s="30">
        <f t="shared" si="1"/>
        <v>-0.32830188679245281</v>
      </c>
      <c r="E37" s="30">
        <f t="shared" si="2"/>
        <v>-0.56559766763848396</v>
      </c>
      <c r="F37" s="30">
        <f t="shared" si="3"/>
        <v>7.4866310160427801E-2</v>
      </c>
      <c r="G37" s="66"/>
    </row>
    <row r="38" spans="1:24" ht="17.100000000000001" customHeight="1" thickBot="1" x14ac:dyDescent="0.25">
      <c r="B38" s="28" t="s">
        <v>15</v>
      </c>
      <c r="C38" s="30">
        <f t="shared" si="0"/>
        <v>0.36363636363636365</v>
      </c>
      <c r="D38" s="30">
        <f t="shared" si="1"/>
        <v>0.15</v>
      </c>
      <c r="E38" s="30">
        <f t="shared" si="2"/>
        <v>-0.54761904761904767</v>
      </c>
      <c r="F38" s="30">
        <f t="shared" si="3"/>
        <v>0</v>
      </c>
      <c r="G38" s="66"/>
    </row>
    <row r="39" spans="1:24" ht="17.100000000000001" customHeight="1" thickBot="1" x14ac:dyDescent="0.25">
      <c r="B39" s="28" t="s">
        <v>10</v>
      </c>
      <c r="C39" s="30">
        <f t="shared" si="0"/>
        <v>-0.25925925925925924</v>
      </c>
      <c r="D39" s="30">
        <f t="shared" si="1"/>
        <v>0.125</v>
      </c>
      <c r="E39" s="30">
        <f t="shared" si="2"/>
        <v>-0.23255813953488372</v>
      </c>
      <c r="F39" s="30">
        <f t="shared" si="3"/>
        <v>0.19047619047619047</v>
      </c>
      <c r="G39" s="66"/>
    </row>
    <row r="40" spans="1:24" ht="17.100000000000001" customHeight="1" thickBot="1" x14ac:dyDescent="0.25">
      <c r="B40" s="28" t="s">
        <v>99</v>
      </c>
      <c r="C40" s="30">
        <f t="shared" si="0"/>
        <v>-0.28654970760233917</v>
      </c>
      <c r="D40" s="30">
        <f t="shared" si="1"/>
        <v>-0.13043478260869565</v>
      </c>
      <c r="E40" s="30">
        <f t="shared" si="2"/>
        <v>-0.58620689655172409</v>
      </c>
      <c r="F40" s="30">
        <f t="shared" si="3"/>
        <v>-0.34022556390977443</v>
      </c>
      <c r="G40" s="66"/>
    </row>
    <row r="41" spans="1:24" ht="17.100000000000001" customHeight="1" thickBot="1" x14ac:dyDescent="0.25">
      <c r="B41" s="28" t="s">
        <v>100</v>
      </c>
      <c r="C41" s="30">
        <f t="shared" si="0"/>
        <v>0.79166666666666663</v>
      </c>
      <c r="D41" s="30">
        <f t="shared" si="1"/>
        <v>0.1</v>
      </c>
      <c r="E41" s="30">
        <f t="shared" si="2"/>
        <v>-0.27450980392156865</v>
      </c>
      <c r="F41" s="30">
        <f t="shared" si="3"/>
        <v>-0.41095890410958902</v>
      </c>
      <c r="G41" s="66"/>
    </row>
    <row r="42" spans="1:24" ht="17.100000000000001" customHeight="1" thickBot="1" x14ac:dyDescent="0.25">
      <c r="B42" s="28" t="s">
        <v>101</v>
      </c>
      <c r="C42" s="30">
        <f t="shared" si="0"/>
        <v>0.7142857142857143</v>
      </c>
      <c r="D42" s="30">
        <f t="shared" si="1"/>
        <v>1.3333333333333333</v>
      </c>
      <c r="E42" s="30">
        <f t="shared" si="2"/>
        <v>0.1111111111111111</v>
      </c>
      <c r="F42" s="30">
        <f t="shared" si="3"/>
        <v>0.7</v>
      </c>
      <c r="G42" s="66"/>
    </row>
    <row r="43" spans="1:24" ht="17.100000000000001" customHeight="1" thickBot="1" x14ac:dyDescent="0.25">
      <c r="B43" s="28" t="s">
        <v>29</v>
      </c>
      <c r="C43" s="30">
        <f t="shared" si="0"/>
        <v>-0.28125</v>
      </c>
      <c r="D43" s="30">
        <f t="shared" si="1"/>
        <v>0.29850746268656714</v>
      </c>
      <c r="E43" s="30">
        <f t="shared" si="2"/>
        <v>-0.54736842105263162</v>
      </c>
      <c r="F43" s="30">
        <f t="shared" si="3"/>
        <v>-0.3902439024390244</v>
      </c>
      <c r="G43" s="66"/>
    </row>
    <row r="44" spans="1:24" ht="17.100000000000001" customHeight="1" thickBot="1" x14ac:dyDescent="0.25">
      <c r="B44" s="28" t="s">
        <v>11</v>
      </c>
      <c r="C44" s="30">
        <f t="shared" si="0"/>
        <v>0</v>
      </c>
      <c r="D44" s="30">
        <f t="shared" si="1"/>
        <v>1</v>
      </c>
      <c r="E44" s="30">
        <f t="shared" si="2"/>
        <v>-0.25</v>
      </c>
      <c r="F44" s="30">
        <f t="shared" si="3"/>
        <v>0.25</v>
      </c>
      <c r="G44" s="66"/>
    </row>
    <row r="45" spans="1:24" ht="17.100000000000001" customHeight="1" thickBot="1" x14ac:dyDescent="0.25">
      <c r="B45" s="49" t="s">
        <v>16</v>
      </c>
      <c r="C45" s="51">
        <f t="shared" si="0"/>
        <v>-0.17112676056338028</v>
      </c>
      <c r="D45" s="51">
        <f t="shared" si="1"/>
        <v>1.1920529801324504E-2</v>
      </c>
      <c r="E45" s="51">
        <f t="shared" si="2"/>
        <v>-0.48716870004206986</v>
      </c>
      <c r="F45" s="51">
        <f t="shared" si="3"/>
        <v>-0.13268792710706151</v>
      </c>
      <c r="G45" s="66"/>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168</v>
      </c>
      <c r="D51" s="26" t="s">
        <v>172</v>
      </c>
      <c r="E51" s="26" t="s">
        <v>173</v>
      </c>
      <c r="F51" s="47" t="s">
        <v>178</v>
      </c>
      <c r="G51" s="26" t="s">
        <v>179</v>
      </c>
      <c r="H51" s="26" t="s">
        <v>183</v>
      </c>
      <c r="I51" s="26" t="s">
        <v>186</v>
      </c>
      <c r="J51" s="26" t="s">
        <v>189</v>
      </c>
      <c r="K51" s="20"/>
      <c r="L51" s="20"/>
      <c r="M51" s="20"/>
      <c r="N51" s="20"/>
      <c r="O51" s="20"/>
      <c r="P51" s="20">
        <v>2022</v>
      </c>
      <c r="Q51" s="20">
        <v>2023</v>
      </c>
      <c r="R51" s="20"/>
      <c r="S51" s="20"/>
      <c r="T51" s="20"/>
    </row>
    <row r="52" spans="1:24" ht="15" thickBot="1" x14ac:dyDescent="0.25">
      <c r="A52" s="20"/>
      <c r="B52" s="28" t="s">
        <v>30</v>
      </c>
      <c r="C52" s="64">
        <v>1.6047324599278676</v>
      </c>
      <c r="D52" s="64">
        <v>1.5123737571982063</v>
      </c>
      <c r="E52" s="64">
        <v>3.3480029739502282</v>
      </c>
      <c r="F52" s="64">
        <v>2.9092991359843361</v>
      </c>
      <c r="G52" s="64">
        <f t="shared" ref="G52:J69" si="4">+G6/$Q52*100000</f>
        <v>1.5551496665747679</v>
      </c>
      <c r="H52" s="64">
        <f t="shared" si="4"/>
        <v>1.4979750464801074</v>
      </c>
      <c r="I52" s="64">
        <f t="shared" si="4"/>
        <v>1.6008893626504965</v>
      </c>
      <c r="J52" s="64">
        <f t="shared" si="4"/>
        <v>2.3670292719189483</v>
      </c>
      <c r="K52" s="20"/>
      <c r="L52" s="20"/>
      <c r="M52" s="20"/>
      <c r="N52" s="20"/>
      <c r="O52" s="20"/>
      <c r="P52" s="20">
        <v>8668474</v>
      </c>
      <c r="Q52" s="20">
        <v>8745139</v>
      </c>
      <c r="R52" s="20"/>
      <c r="S52" s="20"/>
      <c r="T52" s="20"/>
    </row>
    <row r="53" spans="1:24" ht="15" thickBot="1" x14ac:dyDescent="0.25">
      <c r="A53" s="20"/>
      <c r="B53" s="28" t="s">
        <v>31</v>
      </c>
      <c r="C53" s="64">
        <v>1.9617577953464087</v>
      </c>
      <c r="D53" s="64">
        <v>2.6408278014278581</v>
      </c>
      <c r="E53" s="64">
        <v>2.112662241142286</v>
      </c>
      <c r="F53" s="64">
        <v>2.3390189098361027</v>
      </c>
      <c r="G53" s="64">
        <f t="shared" si="4"/>
        <v>2.9644385946189509</v>
      </c>
      <c r="H53" s="64">
        <f t="shared" ref="H53:J53" si="5">+H7/$Q53*100000</f>
        <v>2.297439910829687</v>
      </c>
      <c r="I53" s="64">
        <f t="shared" si="5"/>
        <v>1.8527741216368445</v>
      </c>
      <c r="J53" s="64">
        <f t="shared" si="5"/>
        <v>1.7786631567713707</v>
      </c>
      <c r="K53" s="20"/>
      <c r="L53" s="20"/>
      <c r="M53" s="20"/>
      <c r="N53" s="20"/>
      <c r="O53" s="20"/>
      <c r="P53" s="20">
        <v>1326315</v>
      </c>
      <c r="Q53" s="20">
        <v>1349328</v>
      </c>
      <c r="R53" s="20"/>
      <c r="S53" s="20"/>
      <c r="T53" s="20"/>
    </row>
    <row r="54" spans="1:24" ht="15" thickBot="1" x14ac:dyDescent="0.25">
      <c r="A54" s="20"/>
      <c r="B54" s="28" t="s">
        <v>98</v>
      </c>
      <c r="C54" s="64">
        <v>1.9910423006891993</v>
      </c>
      <c r="D54" s="64">
        <v>2.289698645792579</v>
      </c>
      <c r="E54" s="64">
        <v>3.9820846013783986</v>
      </c>
      <c r="F54" s="64">
        <v>1.4932817255168993</v>
      </c>
      <c r="G54" s="64">
        <f t="shared" si="4"/>
        <v>1.4901575096487698</v>
      </c>
      <c r="H54" s="64">
        <f t="shared" ref="H54:J54" si="6">+H8/$Q54*100000</f>
        <v>1.4901575096487698</v>
      </c>
      <c r="I54" s="64">
        <f t="shared" si="6"/>
        <v>1.8875328455551086</v>
      </c>
      <c r="J54" s="64">
        <f t="shared" si="6"/>
        <v>1.8875328455551086</v>
      </c>
      <c r="K54" s="20"/>
      <c r="L54" s="20"/>
      <c r="M54" s="20"/>
      <c r="N54" s="20"/>
      <c r="O54" s="20"/>
      <c r="P54" s="20">
        <v>1004686</v>
      </c>
      <c r="Q54" s="20">
        <v>1006605</v>
      </c>
      <c r="R54" s="20"/>
      <c r="S54" s="20"/>
      <c r="T54" s="20"/>
    </row>
    <row r="55" spans="1:24" ht="15" thickBot="1" x14ac:dyDescent="0.25">
      <c r="A55" s="20"/>
      <c r="B55" s="28" t="s">
        <v>26</v>
      </c>
      <c r="C55" s="64">
        <v>2.4654538900611604</v>
      </c>
      <c r="D55" s="64">
        <v>2.4654538900611604</v>
      </c>
      <c r="E55" s="64">
        <v>4.3357982204523857</v>
      </c>
      <c r="F55" s="64">
        <v>4.2507825690709655</v>
      </c>
      <c r="G55" s="64">
        <f t="shared" si="4"/>
        <v>1.7402459216093795</v>
      </c>
      <c r="H55" s="64">
        <f t="shared" ref="H55:J55" si="7">+H9/$Q55*100000</f>
        <v>2.5689344557090839</v>
      </c>
      <c r="I55" s="64">
        <f t="shared" si="7"/>
        <v>2.2374590420692022</v>
      </c>
      <c r="J55" s="64">
        <f t="shared" si="7"/>
        <v>2.3203278954791724</v>
      </c>
      <c r="K55" s="20"/>
      <c r="L55" s="20"/>
      <c r="M55" s="20"/>
      <c r="N55" s="20"/>
      <c r="O55" s="20"/>
      <c r="P55" s="20">
        <v>1176659</v>
      </c>
      <c r="Q55" s="20">
        <v>1206726</v>
      </c>
      <c r="R55" s="20"/>
      <c r="S55" s="20"/>
      <c r="T55" s="20"/>
    </row>
    <row r="56" spans="1:24" ht="15" thickBot="1" x14ac:dyDescent="0.25">
      <c r="A56" s="20"/>
      <c r="B56" s="28" t="s">
        <v>8</v>
      </c>
      <c r="C56" s="64">
        <v>1.4703098494218925</v>
      </c>
      <c r="D56" s="64">
        <v>2.2054647741328388</v>
      </c>
      <c r="E56" s="64">
        <v>2.1135704085439704</v>
      </c>
      <c r="F56" s="64">
        <v>1.0567852042719852</v>
      </c>
      <c r="G56" s="64">
        <f t="shared" si="4"/>
        <v>1.9431480082281021</v>
      </c>
      <c r="H56" s="64">
        <f t="shared" ref="H56:J56" si="8">+H10/$Q56*100000</f>
        <v>2.1239059624818788</v>
      </c>
      <c r="I56" s="64">
        <f t="shared" si="8"/>
        <v>0.85860028270544042</v>
      </c>
      <c r="J56" s="64">
        <f t="shared" si="8"/>
        <v>0.94897925983232889</v>
      </c>
      <c r="K56" s="20"/>
      <c r="L56" s="20"/>
      <c r="M56" s="20"/>
      <c r="N56" s="20"/>
      <c r="O56" s="20"/>
      <c r="P56" s="20">
        <v>2177701</v>
      </c>
      <c r="Q56" s="20">
        <v>2212904</v>
      </c>
      <c r="R56" s="20"/>
      <c r="S56" s="20"/>
      <c r="T56" s="20"/>
    </row>
    <row r="57" spans="1:24" ht="15" thickBot="1" x14ac:dyDescent="0.25">
      <c r="A57" s="20"/>
      <c r="B57" s="28" t="s">
        <v>9</v>
      </c>
      <c r="C57" s="64">
        <v>3.5883818448383695</v>
      </c>
      <c r="D57" s="64">
        <v>2.3922545632255794</v>
      </c>
      <c r="E57" s="64">
        <v>2.0505039113362109</v>
      </c>
      <c r="F57" s="64">
        <v>1.537877933502158</v>
      </c>
      <c r="G57" s="64">
        <f t="shared" si="4"/>
        <v>1.0194909681595978</v>
      </c>
      <c r="H57" s="64">
        <f t="shared" ref="H57:J57" si="9">+H11/$Q57*100000</f>
        <v>2.2088970976791291</v>
      </c>
      <c r="I57" s="64">
        <f t="shared" si="9"/>
        <v>2.2088970976791291</v>
      </c>
      <c r="J57" s="64">
        <f t="shared" si="9"/>
        <v>1.1894061295195308</v>
      </c>
      <c r="K57" s="20"/>
      <c r="L57" s="20"/>
      <c r="M57" s="20"/>
      <c r="N57" s="20"/>
      <c r="O57" s="20"/>
      <c r="P57" s="20">
        <v>585402</v>
      </c>
      <c r="Q57" s="20">
        <v>588529</v>
      </c>
      <c r="R57" s="20"/>
      <c r="S57" s="20"/>
      <c r="T57" s="20"/>
    </row>
    <row r="58" spans="1:24" ht="15" thickBot="1" x14ac:dyDescent="0.25">
      <c r="A58" s="20"/>
      <c r="B58" s="28" t="s">
        <v>170</v>
      </c>
      <c r="C58" s="64">
        <v>1.0126308825415686</v>
      </c>
      <c r="D58" s="64">
        <v>1.6455251841300487</v>
      </c>
      <c r="E58" s="64">
        <v>2.2784194857185294</v>
      </c>
      <c r="F58" s="64">
        <v>1.7299110910085127</v>
      </c>
      <c r="G58" s="64">
        <f t="shared" si="4"/>
        <v>1.5109791522651466</v>
      </c>
      <c r="H58" s="64">
        <f t="shared" ref="H58:J58" si="10">+H12/$Q58*100000</f>
        <v>1.7208373678575282</v>
      </c>
      <c r="I58" s="64">
        <f t="shared" si="10"/>
        <v>1.3850642229097179</v>
      </c>
      <c r="J58" s="64">
        <f t="shared" si="10"/>
        <v>1.7208373678575282</v>
      </c>
      <c r="K58" s="20"/>
      <c r="L58" s="20"/>
      <c r="M58" s="20"/>
      <c r="N58" s="20"/>
      <c r="O58" s="20"/>
      <c r="P58" s="20">
        <v>2372640</v>
      </c>
      <c r="Q58" s="20">
        <v>2382561</v>
      </c>
      <c r="R58" s="20"/>
      <c r="S58" s="20"/>
      <c r="T58" s="20"/>
    </row>
    <row r="59" spans="1:24" ht="15" thickBot="1" x14ac:dyDescent="0.25">
      <c r="A59" s="20"/>
      <c r="B59" s="28" t="s">
        <v>28</v>
      </c>
      <c r="C59" s="64">
        <v>1.8029493327381976</v>
      </c>
      <c r="D59" s="64">
        <v>1.8029493327381976</v>
      </c>
      <c r="E59" s="64">
        <v>3.8008121068534977</v>
      </c>
      <c r="F59" s="64">
        <v>1.9978627741153001</v>
      </c>
      <c r="G59" s="64">
        <f t="shared" si="4"/>
        <v>1.1534995494142386</v>
      </c>
      <c r="H59" s="64">
        <f t="shared" ref="H59:J59" si="11">+H13/$Q59*100000</f>
        <v>2.2108741363772904</v>
      </c>
      <c r="I59" s="64">
        <f t="shared" si="11"/>
        <v>2.8837488735355965</v>
      </c>
      <c r="J59" s="64">
        <f t="shared" si="11"/>
        <v>1.3457494743166116</v>
      </c>
      <c r="K59" s="20"/>
      <c r="L59" s="20"/>
      <c r="M59" s="20"/>
      <c r="N59" s="20"/>
      <c r="O59" s="20"/>
      <c r="P59" s="20">
        <v>2053328</v>
      </c>
      <c r="Q59" s="20">
        <v>2080625</v>
      </c>
      <c r="R59" s="20"/>
      <c r="S59" s="20"/>
      <c r="T59" s="20"/>
    </row>
    <row r="60" spans="1:24" ht="15" thickBot="1" x14ac:dyDescent="0.25">
      <c r="A60" s="20"/>
      <c r="B60" s="28" t="s">
        <v>18</v>
      </c>
      <c r="C60" s="64">
        <v>4.5738942161051952</v>
      </c>
      <c r="D60" s="64">
        <v>5.0621188796220418</v>
      </c>
      <c r="E60" s="64">
        <v>6.7580571844700366</v>
      </c>
      <c r="F60" s="64">
        <v>4.1242136049712572</v>
      </c>
      <c r="G60" s="64">
        <f t="shared" si="4"/>
        <v>3.354831260849398</v>
      </c>
      <c r="H60" s="64">
        <f t="shared" ref="H60:J60" si="12">+H14/$Q60*100000</f>
        <v>6.2792313410615144</v>
      </c>
      <c r="I60" s="64">
        <f t="shared" si="12"/>
        <v>3.6839845166308476</v>
      </c>
      <c r="J60" s="64">
        <f t="shared" si="12"/>
        <v>4.8486806524729031</v>
      </c>
      <c r="K60" s="20"/>
      <c r="L60" s="20"/>
      <c r="M60" s="20"/>
      <c r="N60" s="20"/>
      <c r="O60" s="20"/>
      <c r="P60" s="20">
        <v>7792611</v>
      </c>
      <c r="Q60" s="20">
        <v>7899056</v>
      </c>
      <c r="R60" s="20"/>
      <c r="S60" s="20"/>
      <c r="T60" s="20"/>
    </row>
    <row r="61" spans="1:24" ht="15" thickBot="1" x14ac:dyDescent="0.25">
      <c r="A61" s="20"/>
      <c r="B61" s="28" t="s">
        <v>171</v>
      </c>
      <c r="C61" s="64">
        <v>4.4982762173386348</v>
      </c>
      <c r="D61" s="64">
        <v>5.2054288104573727</v>
      </c>
      <c r="E61" s="64">
        <v>6.7375927622146374</v>
      </c>
      <c r="F61" s="64">
        <v>3.6732648587001084</v>
      </c>
      <c r="G61" s="64">
        <f t="shared" si="4"/>
        <v>3.5644003787462855</v>
      </c>
      <c r="H61" s="64">
        <f t="shared" ref="H61:J61" si="13">+H15/$Q61*100000</f>
        <v>3.4110928355744021</v>
      </c>
      <c r="I61" s="64">
        <f t="shared" si="13"/>
        <v>2.8553529915763254</v>
      </c>
      <c r="J61" s="64">
        <f t="shared" si="13"/>
        <v>3.8518520221935666</v>
      </c>
      <c r="K61" s="20"/>
      <c r="L61" s="20"/>
      <c r="M61" s="20"/>
      <c r="N61" s="20"/>
      <c r="O61" s="20"/>
      <c r="P61" s="20">
        <v>5097967</v>
      </c>
      <c r="Q61" s="20">
        <v>5218269</v>
      </c>
      <c r="R61" s="20"/>
      <c r="S61" s="20"/>
      <c r="T61" s="20"/>
    </row>
    <row r="62" spans="1:24" ht="15" thickBot="1" x14ac:dyDescent="0.25">
      <c r="A62" s="20"/>
      <c r="B62" s="28" t="s">
        <v>15</v>
      </c>
      <c r="C62" s="64">
        <v>1.0434007275348709</v>
      </c>
      <c r="D62" s="64">
        <v>1.8970922318815835</v>
      </c>
      <c r="E62" s="64">
        <v>3.9838936869513257</v>
      </c>
      <c r="F62" s="64">
        <v>1.7073830086934252</v>
      </c>
      <c r="G62" s="64">
        <f t="shared" si="4"/>
        <v>1.4227382019434605</v>
      </c>
      <c r="H62" s="64">
        <f t="shared" ref="H62:J62" si="14">+H16/$Q62*100000</f>
        <v>2.1815319096466395</v>
      </c>
      <c r="I62" s="64">
        <f t="shared" si="14"/>
        <v>1.80213505579505</v>
      </c>
      <c r="J62" s="64">
        <f t="shared" si="14"/>
        <v>1.7072858423321526</v>
      </c>
      <c r="K62" s="20"/>
      <c r="L62" s="20"/>
      <c r="M62" s="20"/>
      <c r="N62" s="20"/>
      <c r="O62" s="20"/>
      <c r="P62" s="20">
        <v>1054776</v>
      </c>
      <c r="Q62" s="20">
        <v>1054305</v>
      </c>
      <c r="R62" s="20"/>
      <c r="S62" s="20"/>
      <c r="T62" s="20"/>
    </row>
    <row r="63" spans="1:24" ht="15" thickBot="1" x14ac:dyDescent="0.25">
      <c r="A63" s="20"/>
      <c r="B63" s="28" t="s">
        <v>10</v>
      </c>
      <c r="C63" s="64">
        <v>2.0080679708696274</v>
      </c>
      <c r="D63" s="64">
        <v>2.6774239611595032</v>
      </c>
      <c r="E63" s="64">
        <v>3.1980341758294064</v>
      </c>
      <c r="F63" s="64">
        <v>2.3427459660145651</v>
      </c>
      <c r="G63" s="64">
        <f t="shared" si="4"/>
        <v>1.4816373277781811</v>
      </c>
      <c r="H63" s="64">
        <f t="shared" ref="H63:J63" si="15">+H17/$Q63*100000</f>
        <v>3.0003155887508166</v>
      </c>
      <c r="I63" s="64">
        <f t="shared" si="15"/>
        <v>2.4447015908339988</v>
      </c>
      <c r="J63" s="64">
        <f t="shared" si="15"/>
        <v>2.7780699895840897</v>
      </c>
      <c r="K63" s="20"/>
      <c r="L63" s="20"/>
      <c r="M63" s="20"/>
      <c r="N63" s="20"/>
      <c r="O63" s="20"/>
      <c r="P63" s="20">
        <v>2690464</v>
      </c>
      <c r="Q63" s="20">
        <v>2699716</v>
      </c>
      <c r="R63" s="20"/>
      <c r="S63" s="20"/>
      <c r="T63" s="20"/>
    </row>
    <row r="64" spans="1:24" ht="15" thickBot="1" x14ac:dyDescent="0.25">
      <c r="A64" s="20"/>
      <c r="B64" s="28" t="s">
        <v>99</v>
      </c>
      <c r="C64" s="64">
        <v>5.070831509613229</v>
      </c>
      <c r="D64" s="64">
        <v>4.4332708227320339</v>
      </c>
      <c r="E64" s="64">
        <v>9.0296385653639071</v>
      </c>
      <c r="F64" s="64">
        <v>7.8879601260650221</v>
      </c>
      <c r="G64" s="64">
        <f t="shared" si="4"/>
        <v>3.5625867650485712</v>
      </c>
      <c r="H64" s="64">
        <f t="shared" ref="H64:J64" si="16">+H18/$Q64*100000</f>
        <v>3.7961990119370013</v>
      </c>
      <c r="I64" s="64">
        <f t="shared" si="16"/>
        <v>3.6793928884927865</v>
      </c>
      <c r="J64" s="64">
        <f t="shared" si="16"/>
        <v>5.1248686661149527</v>
      </c>
      <c r="K64" s="20"/>
      <c r="L64" s="20"/>
      <c r="M64" s="20"/>
      <c r="N64" s="20"/>
      <c r="O64" s="20"/>
      <c r="P64" s="20">
        <v>6750336</v>
      </c>
      <c r="Q64" s="20">
        <v>6848956</v>
      </c>
      <c r="R64" s="20"/>
      <c r="S64" s="20"/>
      <c r="T64" s="20"/>
    </row>
    <row r="65" spans="1:24" ht="15" thickBot="1" x14ac:dyDescent="0.25">
      <c r="A65" s="20"/>
      <c r="B65" s="28" t="s">
        <v>100</v>
      </c>
      <c r="C65" s="64">
        <v>1.5671535072569003</v>
      </c>
      <c r="D65" s="64">
        <v>1.9589418840711255</v>
      </c>
      <c r="E65" s="64">
        <v>3.3302012029209132</v>
      </c>
      <c r="F65" s="64">
        <v>4.7667585845730711</v>
      </c>
      <c r="G65" s="64">
        <f t="shared" si="4"/>
        <v>2.7693944558011085</v>
      </c>
      <c r="H65" s="64">
        <f t="shared" ref="H65:J65" si="17">+H19/$Q65*100000</f>
        <v>2.125349233521781</v>
      </c>
      <c r="I65" s="64">
        <f t="shared" si="17"/>
        <v>2.3829673224335122</v>
      </c>
      <c r="J65" s="64">
        <f t="shared" si="17"/>
        <v>2.7693944558011085</v>
      </c>
      <c r="K65" s="20"/>
      <c r="L65" s="20"/>
      <c r="M65" s="20"/>
      <c r="N65" s="20"/>
      <c r="O65" s="20"/>
      <c r="P65" s="20">
        <v>1531878</v>
      </c>
      <c r="Q65" s="20">
        <v>1552686</v>
      </c>
      <c r="R65" s="20"/>
      <c r="S65" s="20"/>
      <c r="T65" s="20"/>
    </row>
    <row r="66" spans="1:24" ht="15" thickBot="1" x14ac:dyDescent="0.25">
      <c r="A66" s="20"/>
      <c r="B66" s="28" t="s">
        <v>101</v>
      </c>
      <c r="C66" s="64">
        <v>1.0548332459328644</v>
      </c>
      <c r="D66" s="64">
        <v>0.45207139111408473</v>
      </c>
      <c r="E66" s="64">
        <v>2.7124283466845083</v>
      </c>
      <c r="F66" s="64">
        <v>1.506904637046949</v>
      </c>
      <c r="G66" s="64">
        <f t="shared" si="4"/>
        <v>1.7851829812555786</v>
      </c>
      <c r="H66" s="64">
        <f t="shared" ref="H66:J69" si="18">+H20/$Q66*100000</f>
        <v>1.0413567390657543</v>
      </c>
      <c r="I66" s="64">
        <f t="shared" si="18"/>
        <v>2.9753049687592981</v>
      </c>
      <c r="J66" s="64">
        <f t="shared" si="18"/>
        <v>2.5290092234454034</v>
      </c>
      <c r="K66" s="20"/>
      <c r="L66" s="20"/>
      <c r="M66" s="20"/>
      <c r="N66" s="20"/>
      <c r="O66" s="20"/>
      <c r="P66" s="20">
        <v>664117</v>
      </c>
      <c r="Q66" s="20">
        <v>672200</v>
      </c>
      <c r="R66" s="20"/>
      <c r="S66" s="20"/>
      <c r="T66" s="20"/>
    </row>
    <row r="67" spans="1:24" ht="15" thickBot="1" x14ac:dyDescent="0.25">
      <c r="A67" s="20"/>
      <c r="B67" s="28" t="s">
        <v>29</v>
      </c>
      <c r="C67" s="64">
        <v>2.8995999911199752</v>
      </c>
      <c r="D67" s="64">
        <v>3.0355187407037239</v>
      </c>
      <c r="E67" s="64">
        <v>4.3040937368187127</v>
      </c>
      <c r="F67" s="64">
        <v>3.7151124886224678</v>
      </c>
      <c r="G67" s="64">
        <f t="shared" si="4"/>
        <v>2.0721570118414765</v>
      </c>
      <c r="H67" s="64">
        <f t="shared" si="18"/>
        <v>3.9190795658740969</v>
      </c>
      <c r="I67" s="64">
        <f t="shared" si="18"/>
        <v>1.9370163371561626</v>
      </c>
      <c r="J67" s="64">
        <f t="shared" si="18"/>
        <v>2.2523445780885614</v>
      </c>
      <c r="K67" s="20"/>
      <c r="L67" s="20"/>
      <c r="M67" s="20"/>
      <c r="N67" s="20"/>
      <c r="O67" s="20"/>
      <c r="P67" s="20">
        <v>2208174</v>
      </c>
      <c r="Q67" s="20">
        <v>2219909</v>
      </c>
      <c r="R67" s="20"/>
      <c r="S67" s="20"/>
      <c r="T67" s="20"/>
    </row>
    <row r="68" spans="1:24" ht="15" thickBot="1" x14ac:dyDescent="0.25">
      <c r="A68" s="20"/>
      <c r="B68" s="28" t="s">
        <v>11</v>
      </c>
      <c r="C68" s="64">
        <v>1.5650187019734885</v>
      </c>
      <c r="D68" s="64">
        <v>1.252014961578791</v>
      </c>
      <c r="E68" s="64">
        <v>2.504029923157582</v>
      </c>
      <c r="F68" s="64">
        <v>2.504029923157582</v>
      </c>
      <c r="G68" s="64">
        <f t="shared" si="4"/>
        <v>1.5515277894142363</v>
      </c>
      <c r="H68" s="64">
        <f t="shared" si="18"/>
        <v>2.482444463062778</v>
      </c>
      <c r="I68" s="64">
        <f t="shared" si="18"/>
        <v>1.8618333472970836</v>
      </c>
      <c r="J68" s="64">
        <f t="shared" si="18"/>
        <v>3.1030555788284726</v>
      </c>
      <c r="K68" s="20"/>
      <c r="L68" s="20"/>
      <c r="M68" s="20"/>
      <c r="N68" s="20"/>
      <c r="O68" s="20"/>
      <c r="P68" s="20">
        <v>319892</v>
      </c>
      <c r="Q68" s="20">
        <v>322263</v>
      </c>
      <c r="R68" s="20"/>
      <c r="S68" s="20"/>
      <c r="T68" s="20"/>
    </row>
    <row r="69" spans="1:24" ht="15" thickBot="1" x14ac:dyDescent="0.25">
      <c r="A69" s="20"/>
      <c r="B69" s="49" t="s">
        <v>16</v>
      </c>
      <c r="C69" s="65">
        <v>2.9935324730918849</v>
      </c>
      <c r="D69" s="65">
        <v>3.1832634044850323</v>
      </c>
      <c r="E69" s="65">
        <v>5.0110047102390221</v>
      </c>
      <c r="F69" s="65">
        <v>3.701861283626303</v>
      </c>
      <c r="G69" s="65">
        <f t="shared" si="4"/>
        <v>2.4490334193602274</v>
      </c>
      <c r="H69" s="65">
        <f t="shared" si="18"/>
        <v>3.1793738868159958</v>
      </c>
      <c r="I69" s="65">
        <f t="shared" si="18"/>
        <v>2.5364245864062167</v>
      </c>
      <c r="J69" s="65">
        <f t="shared" si="18"/>
        <v>3.168970176453378</v>
      </c>
      <c r="K69" s="20"/>
      <c r="L69" s="20"/>
      <c r="M69" s="20"/>
      <c r="N69" s="20"/>
      <c r="O69" s="20"/>
      <c r="P69" s="20">
        <v>47475420</v>
      </c>
      <c r="Q69" s="20">
        <v>48059777</v>
      </c>
      <c r="R69" s="20"/>
      <c r="S69" s="20"/>
      <c r="T69" s="20"/>
    </row>
    <row r="70" spans="1:24"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c r="X70" s="20"/>
    </row>
    <row r="71" spans="1:24"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heetViews>
  <sheetFormatPr baseColWidth="10" defaultRowHeight="12.75" x14ac:dyDescent="0.2"/>
  <cols>
    <col min="1" max="1" width="8.7109375" style="1" customWidth="1"/>
    <col min="2" max="2" width="33.85546875" style="1" customWidth="1"/>
    <col min="3" max="15" width="12.28515625" style="1" customWidth="1"/>
    <col min="16" max="16" width="12.28515625" style="1" hidden="1" customWidth="1"/>
    <col min="17" max="17" width="0.140625" style="1" customWidth="1"/>
    <col min="18" max="18" width="0.140625" style="1" hidden="1" customWidth="1"/>
    <col min="19" max="19" width="1.28515625" style="1" hidden="1" customWidth="1"/>
    <col min="20" max="20" width="0.140625" style="1" hidden="1" customWidth="1"/>
    <col min="21" max="98" width="12.28515625" style="1" customWidth="1"/>
    <col min="99" max="16384" width="11.42578125" style="1"/>
  </cols>
  <sheetData>
    <row r="1" spans="2:10" ht="15" x14ac:dyDescent="0.2">
      <c r="C1" s="23"/>
      <c r="D1" s="23"/>
    </row>
    <row r="2" spans="2:10" ht="40.5" customHeight="1" x14ac:dyDescent="0.2">
      <c r="B2" s="21"/>
      <c r="C2" s="25"/>
      <c r="D2" s="23"/>
    </row>
    <row r="3" spans="2:10" s="22" customFormat="1" ht="28.5" customHeight="1" x14ac:dyDescent="0.2">
      <c r="B3" s="39"/>
      <c r="C3" s="36"/>
    </row>
    <row r="5" spans="2:10" ht="39" customHeight="1" x14ac:dyDescent="0.2">
      <c r="C5" s="27" t="s">
        <v>168</v>
      </c>
      <c r="D5" s="27" t="s">
        <v>172</v>
      </c>
      <c r="E5" s="27" t="s">
        <v>173</v>
      </c>
      <c r="F5" s="47" t="s">
        <v>178</v>
      </c>
      <c r="G5" s="27" t="s">
        <v>179</v>
      </c>
      <c r="H5" s="27" t="s">
        <v>183</v>
      </c>
      <c r="I5" s="27" t="s">
        <v>186</v>
      </c>
      <c r="J5" s="27" t="s">
        <v>189</v>
      </c>
    </row>
    <row r="6" spans="2:10" ht="17.100000000000001" customHeight="1" thickBot="1" x14ac:dyDescent="0.25">
      <c r="B6" s="28" t="s">
        <v>30</v>
      </c>
      <c r="C6" s="61">
        <v>122</v>
      </c>
      <c r="D6" s="61">
        <v>132</v>
      </c>
      <c r="E6" s="61">
        <v>115</v>
      </c>
      <c r="F6" s="61">
        <v>80</v>
      </c>
      <c r="G6" s="61">
        <v>81</v>
      </c>
      <c r="H6" s="61">
        <v>86</v>
      </c>
      <c r="I6" s="70">
        <v>97</v>
      </c>
      <c r="J6" s="70">
        <v>76</v>
      </c>
    </row>
    <row r="7" spans="2:10" ht="17.100000000000001" customHeight="1" thickBot="1" x14ac:dyDescent="0.25">
      <c r="B7" s="28" t="s">
        <v>31</v>
      </c>
      <c r="C7" s="61">
        <v>31</v>
      </c>
      <c r="D7" s="61">
        <v>44</v>
      </c>
      <c r="E7" s="61">
        <v>16</v>
      </c>
      <c r="F7" s="61">
        <v>40</v>
      </c>
      <c r="G7" s="61">
        <v>8</v>
      </c>
      <c r="H7" s="61">
        <v>5</v>
      </c>
      <c r="I7" s="61">
        <v>2</v>
      </c>
      <c r="J7" s="61">
        <v>5</v>
      </c>
    </row>
    <row r="8" spans="2:10" ht="17.100000000000001" customHeight="1" thickBot="1" x14ac:dyDescent="0.25">
      <c r="B8" s="28" t="s">
        <v>98</v>
      </c>
      <c r="C8" s="61">
        <v>14</v>
      </c>
      <c r="D8" s="61">
        <v>26</v>
      </c>
      <c r="E8" s="61">
        <v>35</v>
      </c>
      <c r="F8" s="61">
        <v>43</v>
      </c>
      <c r="G8" s="61">
        <v>48</v>
      </c>
      <c r="H8" s="61">
        <v>23</v>
      </c>
      <c r="I8" s="61">
        <v>24</v>
      </c>
      <c r="J8" s="61">
        <v>42</v>
      </c>
    </row>
    <row r="9" spans="2:10" ht="17.100000000000001" customHeight="1" thickBot="1" x14ac:dyDescent="0.25">
      <c r="B9" s="28" t="s">
        <v>26</v>
      </c>
      <c r="C9" s="61">
        <v>37</v>
      </c>
      <c r="D9" s="61">
        <v>32</v>
      </c>
      <c r="E9" s="61">
        <v>29</v>
      </c>
      <c r="F9" s="61">
        <v>51</v>
      </c>
      <c r="G9" s="61">
        <v>15</v>
      </c>
      <c r="H9" s="61">
        <v>19</v>
      </c>
      <c r="I9" s="61">
        <v>4</v>
      </c>
      <c r="J9" s="61">
        <v>0</v>
      </c>
    </row>
    <row r="10" spans="2:10" ht="17.100000000000001" customHeight="1" thickBot="1" x14ac:dyDescent="0.25">
      <c r="B10" s="28" t="s">
        <v>8</v>
      </c>
      <c r="C10" s="61">
        <v>23</v>
      </c>
      <c r="D10" s="61">
        <v>26</v>
      </c>
      <c r="E10" s="61">
        <v>20</v>
      </c>
      <c r="F10" s="61">
        <v>8</v>
      </c>
      <c r="G10" s="61">
        <v>8</v>
      </c>
      <c r="H10" s="61">
        <v>16</v>
      </c>
      <c r="I10" s="61">
        <v>3</v>
      </c>
      <c r="J10" s="61">
        <v>20</v>
      </c>
    </row>
    <row r="11" spans="2:10" ht="17.100000000000001" customHeight="1" thickBot="1" x14ac:dyDescent="0.25">
      <c r="B11" s="28" t="s">
        <v>9</v>
      </c>
      <c r="C11" s="61">
        <v>3</v>
      </c>
      <c r="D11" s="61">
        <v>8</v>
      </c>
      <c r="E11" s="61">
        <v>8</v>
      </c>
      <c r="F11" s="61">
        <v>5</v>
      </c>
      <c r="G11" s="61">
        <v>0</v>
      </c>
      <c r="H11" s="61">
        <v>0</v>
      </c>
      <c r="I11" s="61">
        <v>2</v>
      </c>
      <c r="J11" s="61">
        <v>4</v>
      </c>
    </row>
    <row r="12" spans="2:10" ht="17.100000000000001" customHeight="1" thickBot="1" x14ac:dyDescent="0.25">
      <c r="B12" s="28" t="s">
        <v>32</v>
      </c>
      <c r="C12" s="61">
        <v>29</v>
      </c>
      <c r="D12" s="61">
        <v>54</v>
      </c>
      <c r="E12" s="61">
        <v>46</v>
      </c>
      <c r="F12" s="61">
        <v>88</v>
      </c>
      <c r="G12" s="70">
        <v>10</v>
      </c>
      <c r="H12" s="70">
        <v>9</v>
      </c>
      <c r="I12" s="70">
        <v>3</v>
      </c>
      <c r="J12" s="70">
        <v>12</v>
      </c>
    </row>
    <row r="13" spans="2:10" ht="17.100000000000001" customHeight="1" thickBot="1" x14ac:dyDescent="0.25">
      <c r="B13" s="28" t="s">
        <v>28</v>
      </c>
      <c r="C13" s="61">
        <v>32</v>
      </c>
      <c r="D13" s="61">
        <v>41</v>
      </c>
      <c r="E13" s="61">
        <v>56</v>
      </c>
      <c r="F13" s="61">
        <v>24</v>
      </c>
      <c r="G13" s="61">
        <v>7</v>
      </c>
      <c r="H13" s="61">
        <v>42</v>
      </c>
      <c r="I13" s="61">
        <v>35</v>
      </c>
      <c r="J13" s="61">
        <v>27</v>
      </c>
    </row>
    <row r="14" spans="2:10" ht="17.100000000000001" customHeight="1" thickBot="1" x14ac:dyDescent="0.25">
      <c r="B14" s="28" t="s">
        <v>18</v>
      </c>
      <c r="C14" s="61">
        <v>490</v>
      </c>
      <c r="D14" s="61">
        <v>653</v>
      </c>
      <c r="E14" s="61">
        <v>786</v>
      </c>
      <c r="F14" s="61">
        <v>593</v>
      </c>
      <c r="G14" s="61">
        <v>527</v>
      </c>
      <c r="H14" s="61">
        <v>703</v>
      </c>
      <c r="I14" s="61">
        <v>315</v>
      </c>
      <c r="J14" s="61">
        <v>580</v>
      </c>
    </row>
    <row r="15" spans="2:10" ht="17.100000000000001" customHeight="1" thickBot="1" x14ac:dyDescent="0.25">
      <c r="B15" s="28" t="s">
        <v>27</v>
      </c>
      <c r="C15" s="61">
        <v>82</v>
      </c>
      <c r="D15" s="61">
        <v>81</v>
      </c>
      <c r="E15" s="61">
        <v>117</v>
      </c>
      <c r="F15" s="61">
        <v>52</v>
      </c>
      <c r="G15" s="61">
        <v>82</v>
      </c>
      <c r="H15" s="61">
        <v>72</v>
      </c>
      <c r="I15" s="61">
        <v>58</v>
      </c>
      <c r="J15" s="61">
        <v>81</v>
      </c>
    </row>
    <row r="16" spans="2:10" ht="17.100000000000001" customHeight="1" thickBot="1" x14ac:dyDescent="0.25">
      <c r="B16" s="28" t="s">
        <v>15</v>
      </c>
      <c r="C16" s="61">
        <v>5</v>
      </c>
      <c r="D16" s="61">
        <v>8</v>
      </c>
      <c r="E16" s="61">
        <v>17</v>
      </c>
      <c r="F16" s="61">
        <v>28</v>
      </c>
      <c r="G16" s="61">
        <v>12</v>
      </c>
      <c r="H16" s="61">
        <v>25</v>
      </c>
      <c r="I16" s="61">
        <v>19</v>
      </c>
      <c r="J16" s="61">
        <v>16</v>
      </c>
    </row>
    <row r="17" spans="2:10" ht="17.100000000000001" customHeight="1" thickBot="1" x14ac:dyDescent="0.25">
      <c r="B17" s="28" t="s">
        <v>10</v>
      </c>
      <c r="C17" s="61">
        <v>48</v>
      </c>
      <c r="D17" s="61">
        <v>66</v>
      </c>
      <c r="E17" s="61">
        <v>39</v>
      </c>
      <c r="F17" s="61">
        <v>26</v>
      </c>
      <c r="G17" s="61">
        <v>39</v>
      </c>
      <c r="H17" s="61">
        <v>25</v>
      </c>
      <c r="I17" s="61">
        <v>15</v>
      </c>
      <c r="J17" s="61">
        <v>46</v>
      </c>
    </row>
    <row r="18" spans="2:10" ht="17.100000000000001" customHeight="1" thickBot="1" x14ac:dyDescent="0.25">
      <c r="B18" s="28" t="s">
        <v>99</v>
      </c>
      <c r="C18" s="61">
        <v>104</v>
      </c>
      <c r="D18" s="61">
        <v>114</v>
      </c>
      <c r="E18" s="61">
        <v>146</v>
      </c>
      <c r="F18" s="61">
        <v>120</v>
      </c>
      <c r="G18" s="61">
        <v>60</v>
      </c>
      <c r="H18" s="61">
        <v>102</v>
      </c>
      <c r="I18" s="61">
        <v>47</v>
      </c>
      <c r="J18" s="61">
        <v>54</v>
      </c>
    </row>
    <row r="19" spans="2:10" ht="17.100000000000001" customHeight="1" thickBot="1" x14ac:dyDescent="0.25">
      <c r="B19" s="28" t="s">
        <v>100</v>
      </c>
      <c r="C19" s="61">
        <v>7</v>
      </c>
      <c r="D19" s="61">
        <v>21</v>
      </c>
      <c r="E19" s="61">
        <v>40</v>
      </c>
      <c r="F19" s="61">
        <v>17</v>
      </c>
      <c r="G19" s="61">
        <v>10</v>
      </c>
      <c r="H19" s="61">
        <v>18</v>
      </c>
      <c r="I19" s="61">
        <v>4</v>
      </c>
      <c r="J19" s="61">
        <v>12</v>
      </c>
    </row>
    <row r="20" spans="2:10" ht="17.100000000000001" customHeight="1" thickBot="1" x14ac:dyDescent="0.25">
      <c r="B20" s="28" t="s">
        <v>101</v>
      </c>
      <c r="C20" s="61">
        <v>15</v>
      </c>
      <c r="D20" s="61">
        <v>13</v>
      </c>
      <c r="E20" s="61">
        <v>17</v>
      </c>
      <c r="F20" s="61">
        <v>5</v>
      </c>
      <c r="G20" s="61">
        <v>11</v>
      </c>
      <c r="H20" s="61">
        <v>11</v>
      </c>
      <c r="I20" s="61">
        <v>9</v>
      </c>
      <c r="J20" s="61">
        <v>21</v>
      </c>
    </row>
    <row r="21" spans="2:10" ht="17.100000000000001" customHeight="1" thickBot="1" x14ac:dyDescent="0.25">
      <c r="B21" s="28" t="s">
        <v>29</v>
      </c>
      <c r="C21" s="61">
        <v>29</v>
      </c>
      <c r="D21" s="61">
        <v>32</v>
      </c>
      <c r="E21" s="61">
        <v>39</v>
      </c>
      <c r="F21" s="61">
        <v>8</v>
      </c>
      <c r="G21" s="61">
        <v>1</v>
      </c>
      <c r="H21" s="61">
        <v>9</v>
      </c>
      <c r="I21" s="61">
        <v>4</v>
      </c>
      <c r="J21" s="61">
        <v>0</v>
      </c>
    </row>
    <row r="22" spans="2:10" ht="17.100000000000001" customHeight="1" thickBot="1" x14ac:dyDescent="0.25">
      <c r="B22" s="28" t="s">
        <v>11</v>
      </c>
      <c r="C22" s="61">
        <v>9</v>
      </c>
      <c r="D22" s="61">
        <v>10</v>
      </c>
      <c r="E22" s="61">
        <v>4</v>
      </c>
      <c r="F22" s="61">
        <v>0</v>
      </c>
      <c r="G22" s="61">
        <v>0</v>
      </c>
      <c r="H22" s="61">
        <v>0</v>
      </c>
      <c r="I22" s="61">
        <v>1</v>
      </c>
      <c r="J22" s="61">
        <v>6</v>
      </c>
    </row>
    <row r="23" spans="2:10" ht="17.100000000000001" customHeight="1" thickBot="1" x14ac:dyDescent="0.25">
      <c r="B23" s="49" t="s">
        <v>16</v>
      </c>
      <c r="C23" s="48">
        <f t="shared" ref="C23:H23" si="0">SUM(C6:C22)</f>
        <v>1080</v>
      </c>
      <c r="D23" s="48">
        <f t="shared" si="0"/>
        <v>1361</v>
      </c>
      <c r="E23" s="48">
        <f t="shared" si="0"/>
        <v>1530</v>
      </c>
      <c r="F23" s="48">
        <f t="shared" si="0"/>
        <v>1188</v>
      </c>
      <c r="G23" s="48">
        <f t="shared" si="0"/>
        <v>919</v>
      </c>
      <c r="H23" s="48">
        <f t="shared" si="0"/>
        <v>1165</v>
      </c>
      <c r="I23" s="48">
        <f>SUM(I6:I22)</f>
        <v>642</v>
      </c>
      <c r="J23" s="48">
        <f>SUM(J6:J22)</f>
        <v>1002</v>
      </c>
    </row>
    <row r="24" spans="2:10" ht="30" customHeight="1" x14ac:dyDescent="0.2"/>
    <row r="25" spans="2:10" ht="36.75" customHeight="1" x14ac:dyDescent="0.2">
      <c r="B25" s="50"/>
      <c r="C25" s="50"/>
      <c r="D25" s="50"/>
      <c r="E25" s="50"/>
    </row>
    <row r="27" spans="2:10" ht="39" customHeight="1" x14ac:dyDescent="0.2">
      <c r="C27" s="27" t="s">
        <v>180</v>
      </c>
      <c r="D27" s="27" t="s">
        <v>184</v>
      </c>
      <c r="E27" s="27" t="s">
        <v>187</v>
      </c>
      <c r="F27" s="27" t="s">
        <v>190</v>
      </c>
    </row>
    <row r="28" spans="2:10" ht="17.100000000000001" customHeight="1" thickBot="1" x14ac:dyDescent="0.25">
      <c r="B28" s="28" t="s">
        <v>30</v>
      </c>
      <c r="C28" s="30">
        <f t="shared" ref="C28:F45" si="1">+IF(C6&gt;0,(G6-C6)/C6,"-")</f>
        <v>-0.33606557377049179</v>
      </c>
      <c r="D28" s="30">
        <f t="shared" si="1"/>
        <v>-0.34848484848484851</v>
      </c>
      <c r="E28" s="30">
        <f t="shared" si="1"/>
        <v>-0.15652173913043479</v>
      </c>
      <c r="F28" s="30">
        <f t="shared" si="1"/>
        <v>-0.05</v>
      </c>
    </row>
    <row r="29" spans="2:10" ht="17.100000000000001" customHeight="1" thickBot="1" x14ac:dyDescent="0.25">
      <c r="B29" s="28" t="s">
        <v>31</v>
      </c>
      <c r="C29" s="30">
        <f t="shared" si="1"/>
        <v>-0.74193548387096775</v>
      </c>
      <c r="D29" s="30">
        <f t="shared" si="1"/>
        <v>-0.88636363636363635</v>
      </c>
      <c r="E29" s="30">
        <f t="shared" si="1"/>
        <v>-0.875</v>
      </c>
      <c r="F29" s="30">
        <f t="shared" si="1"/>
        <v>-0.875</v>
      </c>
    </row>
    <row r="30" spans="2:10" ht="17.100000000000001" customHeight="1" thickBot="1" x14ac:dyDescent="0.25">
      <c r="B30" s="28" t="s">
        <v>98</v>
      </c>
      <c r="C30" s="30">
        <f t="shared" si="1"/>
        <v>2.4285714285714284</v>
      </c>
      <c r="D30" s="30">
        <f t="shared" si="1"/>
        <v>-0.11538461538461539</v>
      </c>
      <c r="E30" s="30">
        <f t="shared" si="1"/>
        <v>-0.31428571428571428</v>
      </c>
      <c r="F30" s="30">
        <f t="shared" si="1"/>
        <v>-2.3255813953488372E-2</v>
      </c>
    </row>
    <row r="31" spans="2:10" ht="17.100000000000001" customHeight="1" thickBot="1" x14ac:dyDescent="0.25">
      <c r="B31" s="28" t="s">
        <v>26</v>
      </c>
      <c r="C31" s="30">
        <f t="shared" si="1"/>
        <v>-0.59459459459459463</v>
      </c>
      <c r="D31" s="30">
        <f t="shared" si="1"/>
        <v>-0.40625</v>
      </c>
      <c r="E31" s="30">
        <f t="shared" si="1"/>
        <v>-0.86206896551724133</v>
      </c>
      <c r="F31" s="30">
        <f t="shared" si="1"/>
        <v>-1</v>
      </c>
    </row>
    <row r="32" spans="2:10" ht="17.100000000000001" customHeight="1" thickBot="1" x14ac:dyDescent="0.25">
      <c r="B32" s="28" t="s">
        <v>8</v>
      </c>
      <c r="C32" s="30">
        <f t="shared" si="1"/>
        <v>-0.65217391304347827</v>
      </c>
      <c r="D32" s="30">
        <f t="shared" si="1"/>
        <v>-0.38461538461538464</v>
      </c>
      <c r="E32" s="30">
        <f t="shared" si="1"/>
        <v>-0.85</v>
      </c>
      <c r="F32" s="30">
        <f t="shared" si="1"/>
        <v>1.5</v>
      </c>
    </row>
    <row r="33" spans="1:23" ht="17.100000000000001" customHeight="1" thickBot="1" x14ac:dyDescent="0.25">
      <c r="B33" s="28" t="s">
        <v>9</v>
      </c>
      <c r="C33" s="30">
        <f t="shared" si="1"/>
        <v>-1</v>
      </c>
      <c r="D33" s="30">
        <f t="shared" si="1"/>
        <v>-1</v>
      </c>
      <c r="E33" s="30">
        <f t="shared" si="1"/>
        <v>-0.75</v>
      </c>
      <c r="F33" s="30">
        <f t="shared" si="1"/>
        <v>-0.2</v>
      </c>
    </row>
    <row r="34" spans="1:23" ht="17.100000000000001" customHeight="1" thickBot="1" x14ac:dyDescent="0.25">
      <c r="B34" s="28" t="s">
        <v>32</v>
      </c>
      <c r="C34" s="30">
        <f t="shared" si="1"/>
        <v>-0.65517241379310343</v>
      </c>
      <c r="D34" s="30">
        <f t="shared" si="1"/>
        <v>-0.83333333333333337</v>
      </c>
      <c r="E34" s="30">
        <f t="shared" si="1"/>
        <v>-0.93478260869565222</v>
      </c>
      <c r="F34" s="30">
        <f t="shared" si="1"/>
        <v>-0.86363636363636365</v>
      </c>
    </row>
    <row r="35" spans="1:23" ht="17.100000000000001" customHeight="1" thickBot="1" x14ac:dyDescent="0.25">
      <c r="B35" s="28" t="s">
        <v>28</v>
      </c>
      <c r="C35" s="30">
        <f t="shared" si="1"/>
        <v>-0.78125</v>
      </c>
      <c r="D35" s="30">
        <f t="shared" si="1"/>
        <v>2.4390243902439025E-2</v>
      </c>
      <c r="E35" s="30">
        <f t="shared" si="1"/>
        <v>-0.375</v>
      </c>
      <c r="F35" s="30">
        <f t="shared" si="1"/>
        <v>0.125</v>
      </c>
    </row>
    <row r="36" spans="1:23" ht="17.100000000000001" customHeight="1" thickBot="1" x14ac:dyDescent="0.25">
      <c r="B36" s="28" t="s">
        <v>18</v>
      </c>
      <c r="C36" s="30">
        <f t="shared" si="1"/>
        <v>7.5510204081632656E-2</v>
      </c>
      <c r="D36" s="30">
        <f t="shared" si="1"/>
        <v>7.6569678407350683E-2</v>
      </c>
      <c r="E36" s="30">
        <f t="shared" si="1"/>
        <v>-0.5992366412213741</v>
      </c>
      <c r="F36" s="30">
        <f t="shared" si="1"/>
        <v>-2.1922428330522766E-2</v>
      </c>
    </row>
    <row r="37" spans="1:23" ht="17.100000000000001" customHeight="1" thickBot="1" x14ac:dyDescent="0.25">
      <c r="B37" s="28" t="s">
        <v>27</v>
      </c>
      <c r="C37" s="30">
        <f t="shared" si="1"/>
        <v>0</v>
      </c>
      <c r="D37" s="30">
        <f t="shared" si="1"/>
        <v>-0.1111111111111111</v>
      </c>
      <c r="E37" s="30">
        <f t="shared" si="1"/>
        <v>-0.50427350427350426</v>
      </c>
      <c r="F37" s="30">
        <f t="shared" si="1"/>
        <v>0.55769230769230771</v>
      </c>
    </row>
    <row r="38" spans="1:23" ht="17.100000000000001" customHeight="1" thickBot="1" x14ac:dyDescent="0.25">
      <c r="B38" s="28" t="s">
        <v>15</v>
      </c>
      <c r="C38" s="30">
        <f t="shared" si="1"/>
        <v>1.4</v>
      </c>
      <c r="D38" s="30">
        <f t="shared" si="1"/>
        <v>2.125</v>
      </c>
      <c r="E38" s="30">
        <f t="shared" si="1"/>
        <v>0.11764705882352941</v>
      </c>
      <c r="F38" s="30">
        <f t="shared" si="1"/>
        <v>-0.42857142857142855</v>
      </c>
    </row>
    <row r="39" spans="1:23" ht="17.100000000000001" customHeight="1" thickBot="1" x14ac:dyDescent="0.25">
      <c r="B39" s="28" t="s">
        <v>10</v>
      </c>
      <c r="C39" s="30">
        <f t="shared" si="1"/>
        <v>-0.1875</v>
      </c>
      <c r="D39" s="30">
        <f t="shared" si="1"/>
        <v>-0.62121212121212122</v>
      </c>
      <c r="E39" s="30">
        <f t="shared" si="1"/>
        <v>-0.61538461538461542</v>
      </c>
      <c r="F39" s="30">
        <f t="shared" si="1"/>
        <v>0.76923076923076927</v>
      </c>
    </row>
    <row r="40" spans="1:23" ht="17.100000000000001" customHeight="1" thickBot="1" x14ac:dyDescent="0.25">
      <c r="B40" s="28" t="s">
        <v>99</v>
      </c>
      <c r="C40" s="30">
        <f t="shared" si="1"/>
        <v>-0.42307692307692307</v>
      </c>
      <c r="D40" s="30">
        <f t="shared" si="1"/>
        <v>-0.10526315789473684</v>
      </c>
      <c r="E40" s="30">
        <f t="shared" si="1"/>
        <v>-0.67808219178082196</v>
      </c>
      <c r="F40" s="30">
        <f t="shared" si="1"/>
        <v>-0.55000000000000004</v>
      </c>
    </row>
    <row r="41" spans="1:23" ht="17.100000000000001" customHeight="1" thickBot="1" x14ac:dyDescent="0.25">
      <c r="B41" s="28" t="s">
        <v>100</v>
      </c>
      <c r="C41" s="30">
        <f t="shared" si="1"/>
        <v>0.42857142857142855</v>
      </c>
      <c r="D41" s="30">
        <f t="shared" si="1"/>
        <v>-0.14285714285714285</v>
      </c>
      <c r="E41" s="30">
        <f t="shared" si="1"/>
        <v>-0.9</v>
      </c>
      <c r="F41" s="30">
        <f t="shared" si="1"/>
        <v>-0.29411764705882354</v>
      </c>
    </row>
    <row r="42" spans="1:23" ht="17.100000000000001" customHeight="1" thickBot="1" x14ac:dyDescent="0.25">
      <c r="B42" s="28" t="s">
        <v>101</v>
      </c>
      <c r="C42" s="30">
        <f t="shared" si="1"/>
        <v>-0.26666666666666666</v>
      </c>
      <c r="D42" s="30">
        <f t="shared" si="1"/>
        <v>-0.15384615384615385</v>
      </c>
      <c r="E42" s="30">
        <f t="shared" si="1"/>
        <v>-0.47058823529411764</v>
      </c>
      <c r="F42" s="30">
        <f t="shared" si="1"/>
        <v>3.2</v>
      </c>
    </row>
    <row r="43" spans="1:23" ht="17.100000000000001" customHeight="1" thickBot="1" x14ac:dyDescent="0.25">
      <c r="B43" s="28" t="s">
        <v>29</v>
      </c>
      <c r="C43" s="30">
        <f t="shared" si="1"/>
        <v>-0.96551724137931039</v>
      </c>
      <c r="D43" s="30">
        <f t="shared" si="1"/>
        <v>-0.71875</v>
      </c>
      <c r="E43" s="30">
        <f t="shared" si="1"/>
        <v>-0.89743589743589747</v>
      </c>
      <c r="F43" s="30">
        <f t="shared" si="1"/>
        <v>-1</v>
      </c>
    </row>
    <row r="44" spans="1:23" ht="17.100000000000001" customHeight="1" thickBot="1" x14ac:dyDescent="0.25">
      <c r="B44" s="28" t="s">
        <v>11</v>
      </c>
      <c r="C44" s="30">
        <f t="shared" si="1"/>
        <v>-1</v>
      </c>
      <c r="D44" s="30">
        <f t="shared" si="1"/>
        <v>-1</v>
      </c>
      <c r="E44" s="30">
        <f t="shared" si="1"/>
        <v>-0.75</v>
      </c>
      <c r="F44" s="30" t="str">
        <f t="shared" si="1"/>
        <v>-</v>
      </c>
    </row>
    <row r="45" spans="1:23" ht="17.100000000000001" customHeight="1" thickBot="1" x14ac:dyDescent="0.25">
      <c r="B45" s="49" t="s">
        <v>16</v>
      </c>
      <c r="C45" s="51">
        <f t="shared" si="1"/>
        <v>-0.14907407407407408</v>
      </c>
      <c r="D45" s="51">
        <f t="shared" si="1"/>
        <v>-0.14401175606171931</v>
      </c>
      <c r="E45" s="51">
        <f t="shared" si="1"/>
        <v>-0.58039215686274515</v>
      </c>
      <c r="F45" s="51">
        <f t="shared" si="1"/>
        <v>-0.15656565656565657</v>
      </c>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168</v>
      </c>
      <c r="D51" s="26" t="s">
        <v>172</v>
      </c>
      <c r="E51" s="26" t="s">
        <v>173</v>
      </c>
      <c r="F51" s="47" t="s">
        <v>178</v>
      </c>
      <c r="G51" s="26" t="s">
        <v>179</v>
      </c>
      <c r="H51" s="26" t="s">
        <v>183</v>
      </c>
      <c r="I51" s="26" t="s">
        <v>186</v>
      </c>
      <c r="J51" s="26" t="s">
        <v>189</v>
      </c>
      <c r="K51" s="20"/>
      <c r="L51" s="20"/>
      <c r="M51" s="20"/>
      <c r="N51" s="20"/>
      <c r="O51" s="20"/>
      <c r="P51" s="20">
        <v>2022</v>
      </c>
      <c r="Q51" s="20">
        <v>2023</v>
      </c>
      <c r="R51" s="20"/>
      <c r="S51" s="20"/>
      <c r="T51" s="20"/>
    </row>
    <row r="52" spans="1:23" ht="15" thickBot="1" x14ac:dyDescent="0.25">
      <c r="A52" s="20"/>
      <c r="B52" s="28" t="s">
        <v>30</v>
      </c>
      <c r="C52" s="64">
        <v>1.4084702166273373</v>
      </c>
      <c r="D52" s="64">
        <v>1.5239185950394141</v>
      </c>
      <c r="E52" s="64">
        <v>1.3276563517388835</v>
      </c>
      <c r="F52" s="64">
        <v>0.92358702729661457</v>
      </c>
      <c r="G52" s="64">
        <f t="shared" ref="G52:J69" si="2">+G6/$Q52*100000</f>
        <v>0.9262288455335016</v>
      </c>
      <c r="H52" s="64">
        <f t="shared" si="2"/>
        <v>0.98340346562816217</v>
      </c>
      <c r="I52" s="64">
        <f t="shared" si="2"/>
        <v>1.1091876298364154</v>
      </c>
      <c r="J52" s="64">
        <f t="shared" si="2"/>
        <v>0.86905422543884092</v>
      </c>
      <c r="K52" s="20"/>
      <c r="L52" s="20"/>
      <c r="M52" s="20"/>
      <c r="N52" s="20"/>
      <c r="O52" s="20"/>
      <c r="P52" s="20">
        <v>8668474</v>
      </c>
      <c r="Q52" s="20">
        <v>8745139</v>
      </c>
      <c r="R52" s="20"/>
      <c r="S52" s="20"/>
      <c r="T52" s="20"/>
    </row>
    <row r="53" spans="1:23" ht="15" thickBot="1" x14ac:dyDescent="0.25">
      <c r="A53" s="20"/>
      <c r="B53" s="28" t="s">
        <v>31</v>
      </c>
      <c r="C53" s="64">
        <v>2.3390189098361027</v>
      </c>
      <c r="D53" s="64">
        <v>3.3198978075093066</v>
      </c>
      <c r="E53" s="64">
        <v>1.2072355663670207</v>
      </c>
      <c r="F53" s="64">
        <v>3.0180889159175521</v>
      </c>
      <c r="G53" s="64">
        <f t="shared" si="2"/>
        <v>0.59288771892379022</v>
      </c>
      <c r="H53" s="64">
        <f t="shared" ref="H53:J53" si="3">+H7/$Q53*100000</f>
        <v>0.37055482432736886</v>
      </c>
      <c r="I53" s="64">
        <f t="shared" si="3"/>
        <v>0.14822192973094755</v>
      </c>
      <c r="J53" s="64">
        <f t="shared" si="3"/>
        <v>0.37055482432736886</v>
      </c>
      <c r="K53" s="20"/>
      <c r="L53" s="20"/>
      <c r="M53" s="20"/>
      <c r="N53" s="20"/>
      <c r="O53" s="20"/>
      <c r="P53" s="20">
        <v>1326315</v>
      </c>
      <c r="Q53" s="20">
        <v>1349328</v>
      </c>
      <c r="R53" s="20"/>
      <c r="S53" s="20"/>
      <c r="T53" s="20"/>
    </row>
    <row r="54" spans="1:23" ht="15" thickBot="1" x14ac:dyDescent="0.25">
      <c r="A54" s="20"/>
      <c r="B54" s="28" t="s">
        <v>98</v>
      </c>
      <c r="C54" s="64">
        <v>1.3937296104824395</v>
      </c>
      <c r="D54" s="64">
        <v>2.5883549908959593</v>
      </c>
      <c r="E54" s="64">
        <v>3.484324026206099</v>
      </c>
      <c r="F54" s="64">
        <v>4.2807409464817781</v>
      </c>
      <c r="G54" s="64">
        <f t="shared" si="2"/>
        <v>4.7685040308760636</v>
      </c>
      <c r="H54" s="64">
        <f t="shared" ref="H54:J54" si="4">+H8/$Q54*100000</f>
        <v>2.2849081814614469</v>
      </c>
      <c r="I54" s="64">
        <f t="shared" si="4"/>
        <v>2.3842520154380318</v>
      </c>
      <c r="J54" s="64">
        <f t="shared" si="4"/>
        <v>4.1724410270165553</v>
      </c>
      <c r="K54" s="20"/>
      <c r="L54" s="20"/>
      <c r="M54" s="20"/>
      <c r="N54" s="20"/>
      <c r="O54" s="20"/>
      <c r="P54" s="20">
        <v>1004686</v>
      </c>
      <c r="Q54" s="20">
        <v>1006605</v>
      </c>
      <c r="R54" s="20"/>
      <c r="S54" s="20"/>
      <c r="T54" s="20"/>
    </row>
    <row r="55" spans="1:23" ht="15" thickBot="1" x14ac:dyDescent="0.25">
      <c r="A55" s="20"/>
      <c r="B55" s="28" t="s">
        <v>26</v>
      </c>
      <c r="C55" s="64">
        <v>3.1455791011125149</v>
      </c>
      <c r="D55" s="64">
        <v>2.7205008442054184</v>
      </c>
      <c r="E55" s="64">
        <v>2.4654538900611604</v>
      </c>
      <c r="F55" s="64">
        <v>4.3357982204523857</v>
      </c>
      <c r="G55" s="64">
        <f t="shared" si="2"/>
        <v>1.2430328011495566</v>
      </c>
      <c r="H55" s="64">
        <f t="shared" ref="H55:J55" si="5">+H9/$Q55*100000</f>
        <v>1.5745082147894385</v>
      </c>
      <c r="I55" s="64">
        <f t="shared" si="5"/>
        <v>0.33147541363988181</v>
      </c>
      <c r="J55" s="64">
        <f t="shared" si="5"/>
        <v>0</v>
      </c>
      <c r="K55" s="20"/>
      <c r="L55" s="20"/>
      <c r="M55" s="20"/>
      <c r="N55" s="20"/>
      <c r="O55" s="20"/>
      <c r="P55" s="20">
        <v>1176659</v>
      </c>
      <c r="Q55" s="20">
        <v>1206726</v>
      </c>
      <c r="R55" s="20"/>
      <c r="S55" s="20"/>
      <c r="T55" s="20"/>
    </row>
    <row r="56" spans="1:23" ht="15" thickBot="1" x14ac:dyDescent="0.25">
      <c r="A56" s="20"/>
      <c r="B56" s="28" t="s">
        <v>8</v>
      </c>
      <c r="C56" s="64">
        <v>1.0567852042719852</v>
      </c>
      <c r="D56" s="64">
        <v>1.1946267526552878</v>
      </c>
      <c r="E56" s="64">
        <v>0.91894365588868288</v>
      </c>
      <c r="F56" s="64">
        <v>0.36757746235547312</v>
      </c>
      <c r="G56" s="64">
        <f t="shared" si="2"/>
        <v>0.36151590850755388</v>
      </c>
      <c r="H56" s="64">
        <f t="shared" ref="H56:J56" si="6">+H10/$Q56*100000</f>
        <v>0.72303181701510777</v>
      </c>
      <c r="I56" s="64">
        <f t="shared" si="6"/>
        <v>0.13556846569033271</v>
      </c>
      <c r="J56" s="64">
        <f t="shared" si="6"/>
        <v>0.90378977126888471</v>
      </c>
      <c r="K56" s="20"/>
      <c r="L56" s="20"/>
      <c r="M56" s="20"/>
      <c r="N56" s="20"/>
      <c r="O56" s="20"/>
      <c r="P56" s="20">
        <v>2177701</v>
      </c>
      <c r="Q56" s="20">
        <v>2212904</v>
      </c>
      <c r="R56" s="20"/>
      <c r="S56" s="20"/>
      <c r="T56" s="20"/>
    </row>
    <row r="57" spans="1:23" ht="15" thickBot="1" x14ac:dyDescent="0.25">
      <c r="A57" s="20"/>
      <c r="B57" s="28" t="s">
        <v>9</v>
      </c>
      <c r="C57" s="64">
        <v>0.51262597783405273</v>
      </c>
      <c r="D57" s="64">
        <v>1.3670026075574739</v>
      </c>
      <c r="E57" s="64">
        <v>1.3670026075574739</v>
      </c>
      <c r="F57" s="64">
        <v>0.85437662972342121</v>
      </c>
      <c r="G57" s="64">
        <f t="shared" si="2"/>
        <v>0</v>
      </c>
      <c r="H57" s="64">
        <f t="shared" ref="H57:J57" si="7">+H11/$Q57*100000</f>
        <v>0</v>
      </c>
      <c r="I57" s="64">
        <f t="shared" si="7"/>
        <v>0.33983032271986596</v>
      </c>
      <c r="J57" s="64">
        <f t="shared" si="7"/>
        <v>0.67966064543973193</v>
      </c>
      <c r="K57" s="20"/>
      <c r="L57" s="20"/>
      <c r="M57" s="20"/>
      <c r="N57" s="20"/>
      <c r="O57" s="20"/>
      <c r="P57" s="20">
        <v>585402</v>
      </c>
      <c r="Q57" s="20">
        <v>588529</v>
      </c>
      <c r="R57" s="20"/>
      <c r="S57" s="20"/>
      <c r="T57" s="20"/>
    </row>
    <row r="58" spans="1:23" ht="15" thickBot="1" x14ac:dyDescent="0.25">
      <c r="A58" s="20"/>
      <c r="B58" s="28" t="s">
        <v>170</v>
      </c>
      <c r="C58" s="64">
        <v>1.2235956497377287</v>
      </c>
      <c r="D58" s="64">
        <v>2.2784194857185294</v>
      </c>
      <c r="E58" s="64">
        <v>1.940875858204673</v>
      </c>
      <c r="F58" s="64">
        <v>3.712979902652418</v>
      </c>
      <c r="G58" s="64">
        <f t="shared" si="2"/>
        <v>0.41971643118476293</v>
      </c>
      <c r="H58" s="64">
        <f t="shared" ref="H58:J58" si="8">+H12/$Q58*100000</f>
        <v>0.37774478806628664</v>
      </c>
      <c r="I58" s="64">
        <f t="shared" si="8"/>
        <v>0.12591492935542886</v>
      </c>
      <c r="J58" s="64">
        <f t="shared" si="8"/>
        <v>0.50365971742171545</v>
      </c>
      <c r="K58" s="20"/>
      <c r="L58" s="20"/>
      <c r="M58" s="20"/>
      <c r="N58" s="20"/>
      <c r="O58" s="20"/>
      <c r="P58" s="20">
        <v>2372640</v>
      </c>
      <c r="Q58" s="20">
        <v>2382561</v>
      </c>
      <c r="R58" s="20"/>
      <c r="S58" s="20"/>
      <c r="T58" s="20"/>
    </row>
    <row r="59" spans="1:23" ht="15" thickBot="1" x14ac:dyDescent="0.25">
      <c r="A59" s="20"/>
      <c r="B59" s="28" t="s">
        <v>28</v>
      </c>
      <c r="C59" s="64">
        <v>1.5593075310168194</v>
      </c>
      <c r="D59" s="64">
        <v>1.9978627741153001</v>
      </c>
      <c r="E59" s="64">
        <v>2.7287881792794342</v>
      </c>
      <c r="F59" s="64">
        <v>1.1694806482626146</v>
      </c>
      <c r="G59" s="64">
        <f t="shared" si="2"/>
        <v>0.33643736857915291</v>
      </c>
      <c r="H59" s="64">
        <f t="shared" ref="H59:J59" si="9">+H13/$Q59*100000</f>
        <v>2.0186242114749176</v>
      </c>
      <c r="I59" s="64">
        <f t="shared" si="9"/>
        <v>1.6821868428957645</v>
      </c>
      <c r="J59" s="64">
        <f t="shared" si="9"/>
        <v>1.2976869930910182</v>
      </c>
      <c r="K59" s="20"/>
      <c r="L59" s="20"/>
      <c r="M59" s="20"/>
      <c r="N59" s="20"/>
      <c r="O59" s="20"/>
      <c r="P59" s="20">
        <v>2053328</v>
      </c>
      <c r="Q59" s="20">
        <v>2080625</v>
      </c>
      <c r="R59" s="20"/>
      <c r="S59" s="20"/>
      <c r="T59" s="20"/>
    </row>
    <row r="60" spans="1:23" ht="15" thickBot="1" x14ac:dyDescent="0.25">
      <c r="A60" s="20"/>
      <c r="B60" s="28" t="s">
        <v>18</v>
      </c>
      <c r="C60" s="64">
        <v>6.2955285558751282</v>
      </c>
      <c r="D60" s="64">
        <v>8.389755402013181</v>
      </c>
      <c r="E60" s="64">
        <v>10.098541724322146</v>
      </c>
      <c r="F60" s="64">
        <v>7.6188743543550022</v>
      </c>
      <c r="G60" s="64">
        <f t="shared" si="2"/>
        <v>6.6716832998778584</v>
      </c>
      <c r="H60" s="64">
        <f t="shared" ref="H60:J60" si="10">+H14/$Q60*100000</f>
        <v>8.8997976467061388</v>
      </c>
      <c r="I60" s="64">
        <f t="shared" si="10"/>
        <v>3.9878182911983404</v>
      </c>
      <c r="J60" s="64">
        <f t="shared" si="10"/>
        <v>7.3426495520477379</v>
      </c>
      <c r="K60" s="20"/>
      <c r="L60" s="20"/>
      <c r="M60" s="20"/>
      <c r="N60" s="20"/>
      <c r="O60" s="20"/>
      <c r="P60" s="20">
        <v>7792611</v>
      </c>
      <c r="Q60" s="20">
        <v>7899056</v>
      </c>
      <c r="R60" s="20"/>
      <c r="S60" s="20"/>
      <c r="T60" s="20"/>
    </row>
    <row r="61" spans="1:23" ht="15" thickBot="1" x14ac:dyDescent="0.25">
      <c r="A61" s="20"/>
      <c r="B61" s="28" t="s">
        <v>171</v>
      </c>
      <c r="C61" s="64">
        <v>1.610736462103791</v>
      </c>
      <c r="D61" s="64">
        <v>1.5910933345171592</v>
      </c>
      <c r="E61" s="64">
        <v>2.2982459276358966</v>
      </c>
      <c r="F61" s="64">
        <v>1.0214426345048429</v>
      </c>
      <c r="G61" s="64">
        <f t="shared" si="2"/>
        <v>1.5714023175118033</v>
      </c>
      <c r="H61" s="64">
        <f t="shared" ref="H61:J61" si="11">+H15/$Q61*100000</f>
        <v>1.3797678885469491</v>
      </c>
      <c r="I61" s="64">
        <f t="shared" si="11"/>
        <v>1.1114796879961535</v>
      </c>
      <c r="J61" s="64">
        <f t="shared" si="11"/>
        <v>1.552238874615318</v>
      </c>
      <c r="K61" s="20"/>
      <c r="L61" s="20"/>
      <c r="M61" s="20"/>
      <c r="N61" s="20"/>
      <c r="O61" s="20"/>
      <c r="P61" s="20">
        <v>5097967</v>
      </c>
      <c r="Q61" s="20">
        <v>5218269</v>
      </c>
      <c r="R61" s="20"/>
      <c r="S61" s="20"/>
      <c r="T61" s="20"/>
    </row>
    <row r="62" spans="1:23" ht="15" thickBot="1" x14ac:dyDescent="0.25">
      <c r="A62" s="20"/>
      <c r="B62" s="28" t="s">
        <v>15</v>
      </c>
      <c r="C62" s="64">
        <v>0.47427305797039587</v>
      </c>
      <c r="D62" s="64">
        <v>0.75883689275263344</v>
      </c>
      <c r="E62" s="64">
        <v>1.612528397099346</v>
      </c>
      <c r="F62" s="64">
        <v>2.6559291246342167</v>
      </c>
      <c r="G62" s="64">
        <f t="shared" si="2"/>
        <v>1.1381905615547683</v>
      </c>
      <c r="H62" s="64">
        <f t="shared" ref="H62:J62" si="12">+H16/$Q62*100000</f>
        <v>2.3712303365724341</v>
      </c>
      <c r="I62" s="64">
        <f t="shared" si="12"/>
        <v>1.80213505579505</v>
      </c>
      <c r="J62" s="64">
        <f t="shared" si="12"/>
        <v>1.5175874154063578</v>
      </c>
      <c r="K62" s="20"/>
      <c r="L62" s="20"/>
      <c r="M62" s="20"/>
      <c r="N62" s="20"/>
      <c r="O62" s="20"/>
      <c r="P62" s="20">
        <v>1054776</v>
      </c>
      <c r="Q62" s="20">
        <v>1054305</v>
      </c>
      <c r="R62" s="20"/>
      <c r="S62" s="20"/>
      <c r="T62" s="20"/>
    </row>
    <row r="63" spans="1:23" ht="15" thickBot="1" x14ac:dyDescent="0.25">
      <c r="A63" s="20"/>
      <c r="B63" s="28" t="s">
        <v>10</v>
      </c>
      <c r="C63" s="64">
        <v>1.7849493074396685</v>
      </c>
      <c r="D63" s="64">
        <v>2.4543052977295443</v>
      </c>
      <c r="E63" s="64">
        <v>1.4502713122947308</v>
      </c>
      <c r="F63" s="64">
        <v>0.96684754152982044</v>
      </c>
      <c r="G63" s="64">
        <f t="shared" si="2"/>
        <v>1.4445963945837266</v>
      </c>
      <c r="H63" s="64">
        <f t="shared" ref="H63:J63" si="13">+H17/$Q63*100000</f>
        <v>0.92602332986136326</v>
      </c>
      <c r="I63" s="64">
        <f t="shared" si="13"/>
        <v>0.55561399791681798</v>
      </c>
      <c r="J63" s="64">
        <f t="shared" si="13"/>
        <v>1.7038829269449081</v>
      </c>
      <c r="K63" s="20"/>
      <c r="L63" s="20"/>
      <c r="M63" s="20"/>
      <c r="N63" s="20"/>
      <c r="O63" s="20"/>
      <c r="P63" s="20">
        <v>2690464</v>
      </c>
      <c r="Q63" s="20">
        <v>2699716</v>
      </c>
      <c r="R63" s="20"/>
      <c r="S63" s="20"/>
      <c r="T63" s="20"/>
    </row>
    <row r="64" spans="1:23" ht="15" thickBot="1" x14ac:dyDescent="0.25">
      <c r="A64" s="20"/>
      <c r="B64" s="28" t="s">
        <v>99</v>
      </c>
      <c r="C64" s="64">
        <v>1.5420072426894029</v>
      </c>
      <c r="D64" s="64">
        <v>1.6902771698710763</v>
      </c>
      <c r="E64" s="64">
        <v>2.1647409368524309</v>
      </c>
      <c r="F64" s="64">
        <v>1.7792391261800802</v>
      </c>
      <c r="G64" s="64">
        <f t="shared" si="2"/>
        <v>0.87604592583161578</v>
      </c>
      <c r="H64" s="64">
        <f t="shared" ref="H64:J64" si="14">+H18/$Q64*100000</f>
        <v>1.4892780739137468</v>
      </c>
      <c r="I64" s="64">
        <f t="shared" si="14"/>
        <v>0.68623597523476576</v>
      </c>
      <c r="J64" s="64">
        <f t="shared" si="14"/>
        <v>0.78844133324845422</v>
      </c>
      <c r="K64" s="20"/>
      <c r="L64" s="20"/>
      <c r="M64" s="20"/>
      <c r="N64" s="20"/>
      <c r="O64" s="20"/>
      <c r="P64" s="20">
        <v>6750336</v>
      </c>
      <c r="Q64" s="20">
        <v>6848956</v>
      </c>
      <c r="R64" s="20"/>
      <c r="S64" s="20"/>
      <c r="T64" s="20"/>
    </row>
    <row r="65" spans="1:23" ht="15" thickBot="1" x14ac:dyDescent="0.25">
      <c r="A65" s="20"/>
      <c r="B65" s="28" t="s">
        <v>100</v>
      </c>
      <c r="C65" s="64">
        <v>0.4570864396165959</v>
      </c>
      <c r="D65" s="64">
        <v>1.3712593188497877</v>
      </c>
      <c r="E65" s="64">
        <v>2.6119225120948335</v>
      </c>
      <c r="F65" s="64">
        <v>1.1100670676403044</v>
      </c>
      <c r="G65" s="64">
        <f t="shared" si="2"/>
        <v>0.64404522227932748</v>
      </c>
      <c r="H65" s="64">
        <f t="shared" ref="H65:J65" si="15">+H19/$Q65*100000</f>
        <v>1.1592814001027896</v>
      </c>
      <c r="I65" s="64">
        <f t="shared" si="15"/>
        <v>0.25761808891173105</v>
      </c>
      <c r="J65" s="64">
        <f t="shared" si="15"/>
        <v>0.77285426673519297</v>
      </c>
      <c r="K65" s="20"/>
      <c r="L65" s="20"/>
      <c r="M65" s="20"/>
      <c r="N65" s="20"/>
      <c r="O65" s="20"/>
      <c r="P65" s="20">
        <v>1531878</v>
      </c>
      <c r="Q65" s="20">
        <v>1552686</v>
      </c>
      <c r="R65" s="20"/>
      <c r="S65" s="20"/>
      <c r="T65" s="20"/>
    </row>
    <row r="66" spans="1:23" ht="15" thickBot="1" x14ac:dyDescent="0.25">
      <c r="A66" s="20"/>
      <c r="B66" s="28" t="s">
        <v>101</v>
      </c>
      <c r="C66" s="64">
        <v>2.2603569555704235</v>
      </c>
      <c r="D66" s="64">
        <v>1.9589760281610338</v>
      </c>
      <c r="E66" s="64">
        <v>2.5617378829798132</v>
      </c>
      <c r="F66" s="64">
        <v>0.7534523185234745</v>
      </c>
      <c r="G66" s="64">
        <f t="shared" si="2"/>
        <v>1.6364177328176137</v>
      </c>
      <c r="H66" s="64">
        <f t="shared" ref="H66:J66" si="16">+H20/$Q66*100000</f>
        <v>1.6364177328176137</v>
      </c>
      <c r="I66" s="64">
        <f t="shared" si="16"/>
        <v>1.3388872359416841</v>
      </c>
      <c r="J66" s="64">
        <f t="shared" si="16"/>
        <v>3.1240702171972625</v>
      </c>
      <c r="K66" s="20"/>
      <c r="L66" s="20"/>
      <c r="M66" s="20"/>
      <c r="N66" s="20"/>
      <c r="O66" s="20"/>
      <c r="P66" s="20">
        <v>664117</v>
      </c>
      <c r="Q66" s="20">
        <v>672200</v>
      </c>
      <c r="R66" s="20"/>
      <c r="S66" s="20"/>
      <c r="T66" s="20"/>
    </row>
    <row r="67" spans="1:23" ht="15" thickBot="1" x14ac:dyDescent="0.25">
      <c r="A67" s="20"/>
      <c r="B67" s="28" t="s">
        <v>29</v>
      </c>
      <c r="C67" s="64">
        <v>1.3138812459762388</v>
      </c>
      <c r="D67" s="64">
        <v>1.4497999955599876</v>
      </c>
      <c r="E67" s="64">
        <v>1.7669437445887348</v>
      </c>
      <c r="F67" s="64">
        <v>0.3624499988899969</v>
      </c>
      <c r="G67" s="64">
        <f t="shared" si="2"/>
        <v>4.5046891561771225E-2</v>
      </c>
      <c r="H67" s="64">
        <f t="shared" ref="H67:J67" si="17">+H21/$Q67*100000</f>
        <v>0.40542202405594102</v>
      </c>
      <c r="I67" s="64">
        <f t="shared" si="17"/>
        <v>0.1801875662470849</v>
      </c>
      <c r="J67" s="64">
        <f t="shared" si="17"/>
        <v>0</v>
      </c>
      <c r="K67" s="20"/>
      <c r="L67" s="20"/>
      <c r="M67" s="20"/>
      <c r="N67" s="20"/>
      <c r="O67" s="20"/>
      <c r="P67" s="20">
        <v>2208174</v>
      </c>
      <c r="Q67" s="20">
        <v>2219909</v>
      </c>
      <c r="R67" s="20"/>
      <c r="S67" s="20"/>
      <c r="T67" s="20"/>
    </row>
    <row r="68" spans="1:23" ht="15" thickBot="1" x14ac:dyDescent="0.25">
      <c r="A68" s="20"/>
      <c r="B68" s="28" t="s">
        <v>11</v>
      </c>
      <c r="C68" s="64">
        <v>2.8170336635522797</v>
      </c>
      <c r="D68" s="64">
        <v>3.1300374039469769</v>
      </c>
      <c r="E68" s="64">
        <v>1.252014961578791</v>
      </c>
      <c r="F68" s="64">
        <v>0</v>
      </c>
      <c r="G68" s="64">
        <f t="shared" si="2"/>
        <v>0</v>
      </c>
      <c r="H68" s="64">
        <f t="shared" ref="H68:J68" si="18">+H22/$Q68*100000</f>
        <v>0</v>
      </c>
      <c r="I68" s="64">
        <f t="shared" si="18"/>
        <v>0.31030555788284725</v>
      </c>
      <c r="J68" s="64">
        <f t="shared" si="18"/>
        <v>1.8618333472970836</v>
      </c>
      <c r="K68" s="20"/>
      <c r="L68" s="20"/>
      <c r="M68" s="20"/>
      <c r="N68" s="20"/>
      <c r="O68" s="20"/>
      <c r="P68" s="20">
        <v>319892</v>
      </c>
      <c r="Q68" s="20">
        <v>322263</v>
      </c>
      <c r="R68" s="20"/>
      <c r="S68" s="20"/>
      <c r="T68" s="20"/>
    </row>
    <row r="69" spans="1:23" ht="15" thickBot="1" x14ac:dyDescent="0.25">
      <c r="A69" s="20"/>
      <c r="B69" s="49" t="s">
        <v>16</v>
      </c>
      <c r="C69" s="65">
        <v>2.2767711767177716</v>
      </c>
      <c r="D69" s="65">
        <v>2.869153306956377</v>
      </c>
      <c r="E69" s="65">
        <v>3.2254258336835098</v>
      </c>
      <c r="F69" s="65">
        <v>2.5044482943895487</v>
      </c>
      <c r="G69" s="65">
        <f t="shared" si="2"/>
        <v>1.9122019646491493</v>
      </c>
      <c r="H69" s="65">
        <f t="shared" ref="H69:J69" si="19">+H23/$Q69*100000</f>
        <v>2.4240645144899444</v>
      </c>
      <c r="I69" s="65">
        <f t="shared" si="19"/>
        <v>1.3358364105601239</v>
      </c>
      <c r="J69" s="65">
        <f t="shared" si="19"/>
        <v>2.0849035566686047</v>
      </c>
      <c r="K69" s="20"/>
      <c r="L69" s="20"/>
      <c r="M69" s="20"/>
      <c r="N69" s="20"/>
      <c r="O69" s="20"/>
      <c r="P69" s="20">
        <v>47475420</v>
      </c>
      <c r="Q69" s="20">
        <v>48059777</v>
      </c>
      <c r="R69" s="20"/>
      <c r="S69" s="20"/>
      <c r="T69" s="20"/>
    </row>
    <row r="70" spans="1:23"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row>
    <row r="71" spans="1:23"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75"/>
  <sheetViews>
    <sheetView workbookViewId="0"/>
  </sheetViews>
  <sheetFormatPr baseColWidth="10" defaultRowHeight="12.75" x14ac:dyDescent="0.2"/>
  <cols>
    <col min="1" max="1" width="8.7109375" style="1" customWidth="1"/>
    <col min="2" max="2" width="33.85546875" style="1" customWidth="1"/>
    <col min="3" max="12" width="12.28515625" style="1" customWidth="1"/>
    <col min="13" max="13" width="0.140625" style="1" hidden="1" customWidth="1"/>
    <col min="14" max="14" width="0.5703125" style="1" hidden="1" customWidth="1"/>
    <col min="15" max="15" width="11.42578125" style="1" hidden="1" customWidth="1"/>
    <col min="16" max="99" width="12.28515625" style="1" customWidth="1"/>
    <col min="100" max="16384" width="11.42578125" style="1"/>
  </cols>
  <sheetData>
    <row r="1" spans="2:24" ht="15" x14ac:dyDescent="0.2">
      <c r="C1" s="23"/>
      <c r="D1" s="23"/>
    </row>
    <row r="2" spans="2:24" ht="40.5" customHeight="1" x14ac:dyDescent="0.2">
      <c r="B2" s="21"/>
      <c r="C2" s="25"/>
      <c r="D2" s="23"/>
    </row>
    <row r="3" spans="2:24" s="22" customFormat="1" ht="28.5" customHeight="1" x14ac:dyDescent="0.2">
      <c r="B3" s="39"/>
      <c r="C3" s="36"/>
    </row>
    <row r="5" spans="2:24" ht="39" customHeight="1" x14ac:dyDescent="0.2">
      <c r="C5" s="27" t="s">
        <v>173</v>
      </c>
      <c r="D5" s="47" t="s">
        <v>178</v>
      </c>
      <c r="E5" s="68" t="s">
        <v>179</v>
      </c>
      <c r="F5" s="68" t="s">
        <v>183</v>
      </c>
      <c r="G5" s="68" t="s">
        <v>186</v>
      </c>
      <c r="H5" s="68" t="s">
        <v>189</v>
      </c>
    </row>
    <row r="6" spans="2:24" ht="17.100000000000001" customHeight="1" thickBot="1" x14ac:dyDescent="0.25">
      <c r="B6" s="28" t="s">
        <v>30</v>
      </c>
      <c r="C6" s="61">
        <v>234</v>
      </c>
      <c r="D6" s="61">
        <v>1012</v>
      </c>
      <c r="E6" s="61">
        <v>1404</v>
      </c>
      <c r="F6" s="61">
        <v>1258</v>
      </c>
      <c r="G6" s="70">
        <v>1052</v>
      </c>
      <c r="H6" s="70">
        <v>1642</v>
      </c>
    </row>
    <row r="7" spans="2:24" ht="17.100000000000001" customHeight="1" thickBot="1" x14ac:dyDescent="0.25">
      <c r="B7" s="28" t="s">
        <v>31</v>
      </c>
      <c r="C7" s="61">
        <v>53</v>
      </c>
      <c r="D7" s="61">
        <v>161</v>
      </c>
      <c r="E7" s="61">
        <v>191</v>
      </c>
      <c r="F7" s="61">
        <v>162</v>
      </c>
      <c r="G7" s="61">
        <v>122</v>
      </c>
      <c r="H7" s="61">
        <v>179</v>
      </c>
    </row>
    <row r="8" spans="2:24" ht="17.100000000000001" customHeight="1" thickBot="1" x14ac:dyDescent="0.25">
      <c r="B8" s="28" t="s">
        <v>98</v>
      </c>
      <c r="C8" s="61">
        <v>23</v>
      </c>
      <c r="D8" s="61">
        <v>118</v>
      </c>
      <c r="E8" s="61">
        <v>139</v>
      </c>
      <c r="F8" s="61">
        <v>87</v>
      </c>
      <c r="G8" s="61">
        <v>132</v>
      </c>
      <c r="H8" s="61">
        <v>175</v>
      </c>
    </row>
    <row r="9" spans="2:24" ht="17.100000000000001" customHeight="1" thickBot="1" x14ac:dyDescent="0.25">
      <c r="B9" s="28" t="s">
        <v>26</v>
      </c>
      <c r="C9" s="61">
        <v>24</v>
      </c>
      <c r="D9" s="61">
        <v>114</v>
      </c>
      <c r="E9" s="61">
        <v>215</v>
      </c>
      <c r="F9" s="61">
        <v>217</v>
      </c>
      <c r="G9" s="61">
        <v>199</v>
      </c>
      <c r="H9" s="61">
        <v>226</v>
      </c>
    </row>
    <row r="10" spans="2:24" ht="17.100000000000001" customHeight="1" thickBot="1" x14ac:dyDescent="0.25">
      <c r="B10" s="28" t="s">
        <v>8</v>
      </c>
      <c r="C10" s="61">
        <v>81</v>
      </c>
      <c r="D10" s="61">
        <v>397</v>
      </c>
      <c r="E10" s="61">
        <v>493</v>
      </c>
      <c r="F10" s="61">
        <v>510</v>
      </c>
      <c r="G10" s="61">
        <v>517</v>
      </c>
      <c r="H10" s="61">
        <v>498</v>
      </c>
    </row>
    <row r="11" spans="2:24" ht="17.100000000000001" customHeight="1" thickBot="1" x14ac:dyDescent="0.25">
      <c r="B11" s="28" t="s">
        <v>9</v>
      </c>
      <c r="C11" s="61">
        <v>14</v>
      </c>
      <c r="D11" s="61">
        <v>62</v>
      </c>
      <c r="E11" s="61">
        <v>44</v>
      </c>
      <c r="F11" s="61">
        <v>60</v>
      </c>
      <c r="G11" s="61">
        <v>108</v>
      </c>
      <c r="H11" s="61">
        <v>92</v>
      </c>
    </row>
    <row r="12" spans="2:24" ht="17.100000000000001" customHeight="1" thickBot="1" x14ac:dyDescent="0.25">
      <c r="B12" s="28" t="s">
        <v>32</v>
      </c>
      <c r="C12" s="61">
        <v>43</v>
      </c>
      <c r="D12" s="61">
        <v>163</v>
      </c>
      <c r="E12" s="61">
        <v>223</v>
      </c>
      <c r="F12" s="70">
        <v>287</v>
      </c>
      <c r="G12" s="70">
        <v>240</v>
      </c>
      <c r="H12" s="70">
        <v>326</v>
      </c>
    </row>
    <row r="13" spans="2:24" ht="17.100000000000001" customHeight="1" thickBot="1" x14ac:dyDescent="0.25">
      <c r="B13" s="28" t="s">
        <v>28</v>
      </c>
      <c r="C13" s="61">
        <v>48</v>
      </c>
      <c r="D13" s="61">
        <v>194</v>
      </c>
      <c r="E13" s="61">
        <v>192</v>
      </c>
      <c r="F13" s="61">
        <v>308</v>
      </c>
      <c r="G13" s="61">
        <v>281</v>
      </c>
      <c r="H13" s="61">
        <v>275</v>
      </c>
    </row>
    <row r="14" spans="2:24" ht="17.100000000000001" customHeight="1" thickBot="1" x14ac:dyDescent="0.25">
      <c r="B14" s="28" t="s">
        <v>18</v>
      </c>
      <c r="C14" s="61">
        <v>191</v>
      </c>
      <c r="D14" s="61">
        <v>1680</v>
      </c>
      <c r="E14" s="61">
        <v>1543</v>
      </c>
      <c r="F14" s="61">
        <v>2875</v>
      </c>
      <c r="G14" s="61">
        <v>1992</v>
      </c>
      <c r="H14" s="61">
        <v>2105</v>
      </c>
    </row>
    <row r="15" spans="2:24" ht="17.100000000000001" customHeight="1" thickBot="1" x14ac:dyDescent="0.25">
      <c r="B15" s="28" t="s">
        <v>27</v>
      </c>
      <c r="C15" s="61">
        <v>112</v>
      </c>
      <c r="D15" s="61">
        <v>791</v>
      </c>
      <c r="E15" s="61">
        <v>973</v>
      </c>
      <c r="F15" s="61">
        <v>1200</v>
      </c>
      <c r="G15" s="61">
        <v>968</v>
      </c>
      <c r="H15" s="61">
        <v>1330</v>
      </c>
    </row>
    <row r="16" spans="2:24" ht="17.100000000000001" customHeight="1" thickBot="1" x14ac:dyDescent="0.25">
      <c r="B16" s="28" t="s">
        <v>15</v>
      </c>
      <c r="C16" s="61">
        <v>13</v>
      </c>
      <c r="D16" s="61">
        <v>93</v>
      </c>
      <c r="E16" s="61">
        <v>78</v>
      </c>
      <c r="F16" s="61">
        <v>173</v>
      </c>
      <c r="G16" s="61">
        <v>115</v>
      </c>
      <c r="H16" s="61">
        <v>126</v>
      </c>
      <c r="X16" s="1">
        <v>1756</v>
      </c>
    </row>
    <row r="17" spans="2:8" ht="17.100000000000001" customHeight="1" thickBot="1" x14ac:dyDescent="0.25">
      <c r="B17" s="28" t="s">
        <v>10</v>
      </c>
      <c r="C17" s="61">
        <v>75</v>
      </c>
      <c r="D17" s="61">
        <v>295</v>
      </c>
      <c r="E17" s="61">
        <v>260</v>
      </c>
      <c r="F17" s="61">
        <v>444</v>
      </c>
      <c r="G17" s="61">
        <v>298</v>
      </c>
      <c r="H17" s="61">
        <v>440</v>
      </c>
    </row>
    <row r="18" spans="2:8" ht="17.100000000000001" customHeight="1" thickBot="1" x14ac:dyDescent="0.25">
      <c r="B18" s="28" t="s">
        <v>99</v>
      </c>
      <c r="C18" s="61">
        <v>62</v>
      </c>
      <c r="D18" s="61">
        <v>961</v>
      </c>
      <c r="E18" s="61">
        <v>887</v>
      </c>
      <c r="F18" s="61">
        <v>1054</v>
      </c>
      <c r="G18" s="61">
        <v>944</v>
      </c>
      <c r="H18" s="61">
        <v>1091</v>
      </c>
    </row>
    <row r="19" spans="2:8" ht="17.100000000000001" customHeight="1" thickBot="1" x14ac:dyDescent="0.25">
      <c r="B19" s="28" t="s">
        <v>100</v>
      </c>
      <c r="C19" s="61">
        <v>8</v>
      </c>
      <c r="D19" s="61">
        <v>185</v>
      </c>
      <c r="E19" s="61">
        <v>306</v>
      </c>
      <c r="F19" s="61">
        <v>320</v>
      </c>
      <c r="G19" s="61">
        <v>302</v>
      </c>
      <c r="H19" s="61">
        <v>467</v>
      </c>
    </row>
    <row r="20" spans="2:8" ht="17.100000000000001" customHeight="1" thickBot="1" x14ac:dyDescent="0.25">
      <c r="B20" s="28" t="s">
        <v>101</v>
      </c>
      <c r="C20" s="61">
        <v>10</v>
      </c>
      <c r="D20" s="61">
        <v>63</v>
      </c>
      <c r="E20" s="61">
        <v>84</v>
      </c>
      <c r="F20" s="61">
        <v>90</v>
      </c>
      <c r="G20" s="61">
        <v>71</v>
      </c>
      <c r="H20" s="61">
        <v>88</v>
      </c>
    </row>
    <row r="21" spans="2:8" ht="17.100000000000001" customHeight="1" thickBot="1" x14ac:dyDescent="0.25">
      <c r="B21" s="28" t="s">
        <v>29</v>
      </c>
      <c r="C21" s="61">
        <v>5</v>
      </c>
      <c r="D21" s="61">
        <v>150</v>
      </c>
      <c r="E21" s="61">
        <v>160</v>
      </c>
      <c r="F21" s="61">
        <v>211</v>
      </c>
      <c r="G21" s="61">
        <v>104</v>
      </c>
      <c r="H21" s="61">
        <v>169</v>
      </c>
    </row>
    <row r="22" spans="2:8" ht="17.100000000000001" customHeight="1" thickBot="1" x14ac:dyDescent="0.25">
      <c r="B22" s="28" t="s">
        <v>11</v>
      </c>
      <c r="C22" s="61">
        <v>16</v>
      </c>
      <c r="D22" s="61">
        <v>33</v>
      </c>
      <c r="E22" s="61">
        <v>28</v>
      </c>
      <c r="F22" s="61">
        <v>57</v>
      </c>
      <c r="G22" s="61">
        <v>24</v>
      </c>
      <c r="H22" s="61">
        <v>37</v>
      </c>
    </row>
    <row r="23" spans="2:8" ht="17.100000000000001" customHeight="1" thickBot="1" x14ac:dyDescent="0.25">
      <c r="B23" s="49" t="s">
        <v>16</v>
      </c>
      <c r="C23" s="48">
        <f t="shared" ref="C23:H23" si="0">SUM(C6:C22)</f>
        <v>1012</v>
      </c>
      <c r="D23" s="48">
        <f t="shared" si="0"/>
        <v>6472</v>
      </c>
      <c r="E23" s="69">
        <f t="shared" si="0"/>
        <v>7220</v>
      </c>
      <c r="F23" s="69">
        <f t="shared" si="0"/>
        <v>9313</v>
      </c>
      <c r="G23" s="69">
        <f t="shared" si="0"/>
        <v>7469</v>
      </c>
      <c r="H23" s="69">
        <f t="shared" si="0"/>
        <v>9266</v>
      </c>
    </row>
    <row r="24" spans="2:8" ht="17.100000000000001" customHeight="1" x14ac:dyDescent="0.2">
      <c r="B24" s="67"/>
    </row>
    <row r="25" spans="2:8" ht="17.100000000000001" customHeight="1" x14ac:dyDescent="0.2">
      <c r="B25" s="67"/>
    </row>
    <row r="26" spans="2:8" ht="36.75" customHeight="1" x14ac:dyDescent="0.2">
      <c r="B26" s="50"/>
      <c r="C26" s="50"/>
      <c r="D26" s="50"/>
      <c r="E26" s="50"/>
    </row>
    <row r="27" spans="2:8" ht="36.75" customHeight="1" x14ac:dyDescent="0.2">
      <c r="C27" s="27" t="s">
        <v>187</v>
      </c>
      <c r="D27" s="27" t="s">
        <v>190</v>
      </c>
    </row>
    <row r="28" spans="2:8" ht="17.100000000000001" customHeight="1" thickBot="1" x14ac:dyDescent="0.25">
      <c r="B28" s="28" t="s">
        <v>30</v>
      </c>
      <c r="C28" s="30">
        <f>+IF(C6&gt;0,(G6-C6)/C6,"-")</f>
        <v>3.4957264957264957</v>
      </c>
      <c r="D28" s="30">
        <f>+IF(D6&gt;0,(H6-D6)/D6,"-")</f>
        <v>0.62252964426877466</v>
      </c>
    </row>
    <row r="29" spans="2:8" ht="17.100000000000001" customHeight="1" thickBot="1" x14ac:dyDescent="0.25">
      <c r="B29" s="28" t="s">
        <v>31</v>
      </c>
      <c r="C29" s="30">
        <f t="shared" ref="C29:C45" si="1">+IF(C7&gt;0,(G7-C7)/C7,"-")</f>
        <v>1.3018867924528301</v>
      </c>
      <c r="D29" s="30">
        <f t="shared" ref="D29:D45" si="2">+IF(D7&gt;0,(H7-D7)/D7,"-")</f>
        <v>0.11180124223602485</v>
      </c>
    </row>
    <row r="30" spans="2:8" ht="17.100000000000001" customHeight="1" thickBot="1" x14ac:dyDescent="0.25">
      <c r="B30" s="28" t="s">
        <v>98</v>
      </c>
      <c r="C30" s="30">
        <f t="shared" si="1"/>
        <v>4.7391304347826084</v>
      </c>
      <c r="D30" s="30">
        <f t="shared" si="2"/>
        <v>0.48305084745762711</v>
      </c>
    </row>
    <row r="31" spans="2:8" ht="17.100000000000001" customHeight="1" thickBot="1" x14ac:dyDescent="0.25">
      <c r="B31" s="28" t="s">
        <v>26</v>
      </c>
      <c r="C31" s="30">
        <f t="shared" si="1"/>
        <v>7.291666666666667</v>
      </c>
      <c r="D31" s="30">
        <f t="shared" si="2"/>
        <v>0.98245614035087714</v>
      </c>
    </row>
    <row r="32" spans="2:8" ht="17.100000000000001" customHeight="1" thickBot="1" x14ac:dyDescent="0.25">
      <c r="B32" s="28" t="s">
        <v>8</v>
      </c>
      <c r="C32" s="30">
        <f t="shared" si="1"/>
        <v>5.382716049382716</v>
      </c>
      <c r="D32" s="30">
        <f t="shared" si="2"/>
        <v>0.25440806045340053</v>
      </c>
    </row>
    <row r="33" spans="2:4" ht="17.100000000000001" customHeight="1" thickBot="1" x14ac:dyDescent="0.25">
      <c r="B33" s="28" t="s">
        <v>9</v>
      </c>
      <c r="C33" s="30">
        <f t="shared" si="1"/>
        <v>6.7142857142857144</v>
      </c>
      <c r="D33" s="30">
        <f t="shared" si="2"/>
        <v>0.4838709677419355</v>
      </c>
    </row>
    <row r="34" spans="2:4" ht="17.100000000000001" customHeight="1" thickBot="1" x14ac:dyDescent="0.25">
      <c r="B34" s="28" t="s">
        <v>32</v>
      </c>
      <c r="C34" s="30">
        <f t="shared" si="1"/>
        <v>4.5813953488372094</v>
      </c>
      <c r="D34" s="30">
        <f t="shared" si="2"/>
        <v>1</v>
      </c>
    </row>
    <row r="35" spans="2:4" ht="17.100000000000001" customHeight="1" thickBot="1" x14ac:dyDescent="0.25">
      <c r="B35" s="28" t="s">
        <v>28</v>
      </c>
      <c r="C35" s="30">
        <f t="shared" si="1"/>
        <v>4.854166666666667</v>
      </c>
      <c r="D35" s="30">
        <f t="shared" si="2"/>
        <v>0.4175257731958763</v>
      </c>
    </row>
    <row r="36" spans="2:4" ht="17.100000000000001" customHeight="1" thickBot="1" x14ac:dyDescent="0.25">
      <c r="B36" s="28" t="s">
        <v>18</v>
      </c>
      <c r="C36" s="30">
        <f t="shared" si="1"/>
        <v>9.4293193717277486</v>
      </c>
      <c r="D36" s="30">
        <f t="shared" si="2"/>
        <v>0.25297619047619047</v>
      </c>
    </row>
    <row r="37" spans="2:4" ht="17.100000000000001" customHeight="1" thickBot="1" x14ac:dyDescent="0.25">
      <c r="B37" s="28" t="s">
        <v>27</v>
      </c>
      <c r="C37" s="30">
        <f t="shared" si="1"/>
        <v>7.6428571428571432</v>
      </c>
      <c r="D37" s="30">
        <f t="shared" si="2"/>
        <v>0.68141592920353977</v>
      </c>
    </row>
    <row r="38" spans="2:4" ht="17.100000000000001" customHeight="1" thickBot="1" x14ac:dyDescent="0.25">
      <c r="B38" s="28" t="s">
        <v>15</v>
      </c>
      <c r="C38" s="30">
        <f t="shared" si="1"/>
        <v>7.8461538461538458</v>
      </c>
      <c r="D38" s="30">
        <f t="shared" si="2"/>
        <v>0.35483870967741937</v>
      </c>
    </row>
    <row r="39" spans="2:4" ht="17.100000000000001" customHeight="1" thickBot="1" x14ac:dyDescent="0.25">
      <c r="B39" s="28" t="s">
        <v>10</v>
      </c>
      <c r="C39" s="30">
        <f t="shared" si="1"/>
        <v>2.9733333333333332</v>
      </c>
      <c r="D39" s="30">
        <f t="shared" si="2"/>
        <v>0.49152542372881358</v>
      </c>
    </row>
    <row r="40" spans="2:4" ht="17.100000000000001" customHeight="1" thickBot="1" x14ac:dyDescent="0.25">
      <c r="B40" s="28" t="s">
        <v>99</v>
      </c>
      <c r="C40" s="30">
        <f t="shared" si="1"/>
        <v>14.225806451612904</v>
      </c>
      <c r="D40" s="30">
        <f t="shared" si="2"/>
        <v>0.13527575442247658</v>
      </c>
    </row>
    <row r="41" spans="2:4" ht="17.100000000000001" customHeight="1" thickBot="1" x14ac:dyDescent="0.25">
      <c r="B41" s="28" t="s">
        <v>100</v>
      </c>
      <c r="C41" s="30">
        <f t="shared" si="1"/>
        <v>36.75</v>
      </c>
      <c r="D41" s="30">
        <f t="shared" si="2"/>
        <v>1.5243243243243243</v>
      </c>
    </row>
    <row r="42" spans="2:4" ht="17.100000000000001" customHeight="1" thickBot="1" x14ac:dyDescent="0.25">
      <c r="B42" s="28" t="s">
        <v>101</v>
      </c>
      <c r="C42" s="30">
        <f t="shared" si="1"/>
        <v>6.1</v>
      </c>
      <c r="D42" s="30">
        <f t="shared" si="2"/>
        <v>0.3968253968253968</v>
      </c>
    </row>
    <row r="43" spans="2:4" ht="17.100000000000001" customHeight="1" thickBot="1" x14ac:dyDescent="0.25">
      <c r="B43" s="28" t="s">
        <v>29</v>
      </c>
      <c r="C43" s="30">
        <f t="shared" si="1"/>
        <v>19.8</v>
      </c>
      <c r="D43" s="30">
        <f t="shared" si="2"/>
        <v>0.12666666666666668</v>
      </c>
    </row>
    <row r="44" spans="2:4" ht="17.100000000000001" customHeight="1" thickBot="1" x14ac:dyDescent="0.25">
      <c r="B44" s="28" t="s">
        <v>11</v>
      </c>
      <c r="C44" s="30">
        <f t="shared" si="1"/>
        <v>0.5</v>
      </c>
      <c r="D44" s="30">
        <f t="shared" si="2"/>
        <v>0.12121212121212122</v>
      </c>
    </row>
    <row r="45" spans="2:4" ht="17.100000000000001" customHeight="1" thickBot="1" x14ac:dyDescent="0.25">
      <c r="B45" s="49" t="s">
        <v>16</v>
      </c>
      <c r="C45" s="51">
        <f t="shared" si="1"/>
        <v>6.3804347826086953</v>
      </c>
      <c r="D45" s="51">
        <f t="shared" si="2"/>
        <v>0.43170580964153277</v>
      </c>
    </row>
    <row r="46" spans="2:4" ht="17.100000000000001" customHeight="1" x14ac:dyDescent="0.2">
      <c r="B46" s="67"/>
    </row>
    <row r="47" spans="2:4" ht="17.100000000000001" customHeight="1" x14ac:dyDescent="0.2">
      <c r="B47" s="67"/>
    </row>
    <row r="48" spans="2:4" ht="17.100000000000001" customHeight="1" x14ac:dyDescent="0.2">
      <c r="B48" s="67"/>
    </row>
    <row r="49" spans="1:24" ht="17.100000000000001" customHeight="1" x14ac:dyDescent="0.2">
      <c r="B49" s="67"/>
    </row>
    <row r="50" spans="1:24" ht="17.100000000000001" customHeight="1" x14ac:dyDescent="0.2">
      <c r="B50" s="67"/>
    </row>
    <row r="52" spans="1:24"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39" customHeight="1" x14ac:dyDescent="0.2">
      <c r="A55" s="20"/>
      <c r="B55" s="20"/>
      <c r="C55" s="26" t="s">
        <v>173</v>
      </c>
      <c r="D55" s="47" t="s">
        <v>178</v>
      </c>
      <c r="E55" s="26" t="s">
        <v>179</v>
      </c>
      <c r="F55" s="26" t="s">
        <v>183</v>
      </c>
      <c r="G55" s="26" t="s">
        <v>186</v>
      </c>
      <c r="H55" s="26" t="s">
        <v>189</v>
      </c>
      <c r="I55" s="20"/>
      <c r="J55" s="20"/>
      <c r="K55" s="20"/>
      <c r="L55" s="20"/>
      <c r="M55" s="20"/>
      <c r="N55" s="20">
        <v>2022</v>
      </c>
      <c r="O55" s="20">
        <v>2023</v>
      </c>
      <c r="P55" s="20"/>
      <c r="Q55" s="20"/>
      <c r="R55" s="20"/>
    </row>
    <row r="56" spans="1:24" ht="15" thickBot="1" x14ac:dyDescent="0.25">
      <c r="A56" s="20"/>
      <c r="B56" s="28" t="s">
        <v>30</v>
      </c>
      <c r="C56" s="64">
        <f t="shared" ref="C56:H56" si="3">+C6/$O56*100000</f>
        <v>2.6757722204301153</v>
      </c>
      <c r="D56" s="64">
        <f t="shared" si="3"/>
        <v>11.572143107159302</v>
      </c>
      <c r="E56" s="64">
        <f t="shared" si="3"/>
        <v>16.054633322580695</v>
      </c>
      <c r="F56" s="64">
        <f t="shared" si="3"/>
        <v>14.385134415816603</v>
      </c>
      <c r="G56" s="64">
        <f t="shared" si="3"/>
        <v>12.029540067916587</v>
      </c>
      <c r="H56" s="64">
        <f t="shared" si="3"/>
        <v>18.776145239086539</v>
      </c>
      <c r="I56" s="20"/>
      <c r="J56" s="20"/>
      <c r="K56" s="20"/>
      <c r="L56" s="20"/>
      <c r="M56" s="20">
        <v>8635689</v>
      </c>
      <c r="N56" s="20">
        <v>8668474</v>
      </c>
      <c r="O56" s="20">
        <v>8745139</v>
      </c>
      <c r="P56" s="20"/>
      <c r="Q56" s="20"/>
      <c r="R56" s="20"/>
    </row>
    <row r="57" spans="1:24" ht="15" thickBot="1" x14ac:dyDescent="0.25">
      <c r="A57" s="20"/>
      <c r="B57" s="28" t="s">
        <v>31</v>
      </c>
      <c r="C57" s="64">
        <f t="shared" ref="C57:D73" si="4">+C7/$O57*100000</f>
        <v>3.9278811378701102</v>
      </c>
      <c r="D57" s="64">
        <f t="shared" si="4"/>
        <v>11.931865343341277</v>
      </c>
      <c r="E57" s="64">
        <f t="shared" ref="E57:H57" si="5">+E7/$O57*100000</f>
        <v>14.155194289305491</v>
      </c>
      <c r="F57" s="64">
        <f t="shared" si="5"/>
        <v>12.005976308206751</v>
      </c>
      <c r="G57" s="64">
        <f t="shared" si="5"/>
        <v>9.0415377135878003</v>
      </c>
      <c r="H57" s="64">
        <f t="shared" si="5"/>
        <v>13.265862710919805</v>
      </c>
      <c r="I57" s="20"/>
      <c r="J57" s="20"/>
      <c r="K57" s="20"/>
      <c r="L57" s="20"/>
      <c r="M57" s="20">
        <v>1329391</v>
      </c>
      <c r="N57" s="20">
        <v>1326315</v>
      </c>
      <c r="O57" s="20">
        <v>1349328</v>
      </c>
      <c r="P57" s="20"/>
      <c r="Q57" s="20"/>
      <c r="R57" s="20"/>
    </row>
    <row r="58" spans="1:24" ht="15" thickBot="1" x14ac:dyDescent="0.25">
      <c r="A58" s="20"/>
      <c r="B58" s="28" t="s">
        <v>98</v>
      </c>
      <c r="C58" s="64">
        <f t="shared" si="4"/>
        <v>2.2849081814614469</v>
      </c>
      <c r="D58" s="64">
        <f t="shared" si="4"/>
        <v>11.722572409236991</v>
      </c>
      <c r="E58" s="64">
        <f t="shared" ref="E58:H58" si="6">+E8/$O58*100000</f>
        <v>13.808792922745267</v>
      </c>
      <c r="F58" s="64">
        <f t="shared" si="6"/>
        <v>8.6429135559628651</v>
      </c>
      <c r="G58" s="64">
        <f t="shared" si="6"/>
        <v>13.113386084909173</v>
      </c>
      <c r="H58" s="64">
        <f t="shared" si="6"/>
        <v>17.385170945902313</v>
      </c>
      <c r="I58" s="20"/>
      <c r="J58" s="20"/>
      <c r="K58" s="20"/>
      <c r="L58" s="20"/>
      <c r="M58" s="20">
        <v>1018784</v>
      </c>
      <c r="N58" s="20">
        <v>1004686</v>
      </c>
      <c r="O58" s="20">
        <v>1006605</v>
      </c>
      <c r="P58" s="20"/>
      <c r="Q58" s="20"/>
      <c r="R58" s="20"/>
    </row>
    <row r="59" spans="1:24" ht="15" thickBot="1" x14ac:dyDescent="0.25">
      <c r="A59" s="20"/>
      <c r="B59" s="28" t="s">
        <v>26</v>
      </c>
      <c r="C59" s="64">
        <f t="shared" si="4"/>
        <v>1.9888524818392908</v>
      </c>
      <c r="D59" s="64">
        <f t="shared" si="4"/>
        <v>9.4470492887366309</v>
      </c>
      <c r="E59" s="64">
        <f t="shared" ref="E59:H59" si="7">+E9/$O59*100000</f>
        <v>17.816803483143644</v>
      </c>
      <c r="F59" s="64">
        <f t="shared" si="7"/>
        <v>17.982541189963587</v>
      </c>
      <c r="G59" s="64">
        <f t="shared" si="7"/>
        <v>16.490901828584118</v>
      </c>
      <c r="H59" s="64">
        <f t="shared" si="7"/>
        <v>18.728360870653322</v>
      </c>
      <c r="I59" s="20"/>
      <c r="J59" s="20"/>
      <c r="K59" s="20"/>
      <c r="L59" s="20"/>
      <c r="M59" s="20">
        <v>1171543</v>
      </c>
      <c r="N59" s="20">
        <v>1176659</v>
      </c>
      <c r="O59" s="20">
        <v>1206726</v>
      </c>
      <c r="P59" s="20"/>
      <c r="Q59" s="20"/>
      <c r="R59" s="20"/>
    </row>
    <row r="60" spans="1:24" ht="15" thickBot="1" x14ac:dyDescent="0.25">
      <c r="A60" s="20"/>
      <c r="B60" s="28" t="s">
        <v>8</v>
      </c>
      <c r="C60" s="64">
        <f t="shared" si="4"/>
        <v>3.6603485736389834</v>
      </c>
      <c r="D60" s="64">
        <f t="shared" si="4"/>
        <v>17.940226959687362</v>
      </c>
      <c r="E60" s="64">
        <f t="shared" ref="E60:H60" si="8">+E10/$O60*100000</f>
        <v>22.27841786177801</v>
      </c>
      <c r="F60" s="64">
        <f t="shared" si="8"/>
        <v>23.04663916735656</v>
      </c>
      <c r="G60" s="64">
        <f t="shared" si="8"/>
        <v>23.362965587300668</v>
      </c>
      <c r="H60" s="64">
        <f t="shared" si="8"/>
        <v>22.504365304595229</v>
      </c>
      <c r="I60" s="20"/>
      <c r="J60" s="20"/>
      <c r="K60" s="20"/>
      <c r="L60" s="20"/>
      <c r="M60" s="20">
        <v>2175952</v>
      </c>
      <c r="N60" s="20">
        <v>2177701</v>
      </c>
      <c r="O60" s="20">
        <v>2212904</v>
      </c>
      <c r="P60" s="20"/>
      <c r="Q60" s="20"/>
      <c r="R60" s="20"/>
    </row>
    <row r="61" spans="1:24" ht="15" thickBot="1" x14ac:dyDescent="0.25">
      <c r="A61" s="20"/>
      <c r="B61" s="28" t="s">
        <v>9</v>
      </c>
      <c r="C61" s="64">
        <f t="shared" si="4"/>
        <v>2.3788122590390617</v>
      </c>
      <c r="D61" s="64">
        <f t="shared" si="4"/>
        <v>10.534740004315845</v>
      </c>
      <c r="E61" s="64">
        <f t="shared" ref="E61:H61" si="9">+E11/$O61*100000</f>
        <v>7.4762670998370515</v>
      </c>
      <c r="F61" s="64">
        <f t="shared" si="9"/>
        <v>10.194909681595979</v>
      </c>
      <c r="G61" s="64">
        <f t="shared" si="9"/>
        <v>18.350837426872761</v>
      </c>
      <c r="H61" s="64">
        <f t="shared" si="9"/>
        <v>15.632194845113835</v>
      </c>
      <c r="I61" s="20"/>
      <c r="J61" s="20"/>
      <c r="K61" s="20"/>
      <c r="L61" s="20"/>
      <c r="M61" s="20">
        <v>582905</v>
      </c>
      <c r="N61" s="20">
        <v>585402</v>
      </c>
      <c r="O61" s="20">
        <v>588529</v>
      </c>
      <c r="P61" s="20"/>
      <c r="Q61" s="20"/>
      <c r="R61" s="20"/>
    </row>
    <row r="62" spans="1:24" ht="15" thickBot="1" x14ac:dyDescent="0.25">
      <c r="A62" s="20"/>
      <c r="B62" s="28" t="s">
        <v>170</v>
      </c>
      <c r="C62" s="64">
        <f t="shared" si="4"/>
        <v>1.8047806540944809</v>
      </c>
      <c r="D62" s="64">
        <f t="shared" si="4"/>
        <v>6.8413778283116367</v>
      </c>
      <c r="E62" s="64">
        <f t="shared" ref="E62:H62" si="10">+E12/$O62*100000</f>
        <v>9.3596764154202141</v>
      </c>
      <c r="F62" s="64">
        <f t="shared" si="10"/>
        <v>12.045861575002696</v>
      </c>
      <c r="G62" s="64">
        <f t="shared" si="10"/>
        <v>10.073194348434312</v>
      </c>
      <c r="H62" s="64">
        <f t="shared" si="10"/>
        <v>13.682755656623273</v>
      </c>
      <c r="I62" s="20"/>
      <c r="J62" s="20"/>
      <c r="K62" s="20"/>
      <c r="L62" s="20"/>
      <c r="M62" s="20">
        <v>2394918</v>
      </c>
      <c r="N62" s="20">
        <v>2372640</v>
      </c>
      <c r="O62" s="20">
        <v>2382561</v>
      </c>
      <c r="P62" s="20"/>
      <c r="Q62" s="20"/>
      <c r="R62" s="20"/>
    </row>
    <row r="63" spans="1:24" ht="15" thickBot="1" x14ac:dyDescent="0.25">
      <c r="A63" s="20"/>
      <c r="B63" s="28" t="s">
        <v>28</v>
      </c>
      <c r="C63" s="64">
        <f t="shared" si="4"/>
        <v>2.3069990988284772</v>
      </c>
      <c r="D63" s="64">
        <f t="shared" si="4"/>
        <v>9.3241213577650957</v>
      </c>
      <c r="E63" s="64">
        <f t="shared" ref="E63:H63" si="11">+E13/$O63*100000</f>
        <v>9.2279963953139088</v>
      </c>
      <c r="F63" s="64">
        <f t="shared" si="11"/>
        <v>14.803244217482728</v>
      </c>
      <c r="G63" s="64">
        <f t="shared" si="11"/>
        <v>13.50555722439171</v>
      </c>
      <c r="H63" s="64">
        <f t="shared" si="11"/>
        <v>13.21718233703815</v>
      </c>
      <c r="I63" s="20"/>
      <c r="J63" s="20"/>
      <c r="K63" s="20"/>
      <c r="L63" s="20"/>
      <c r="M63" s="20">
        <v>2045221</v>
      </c>
      <c r="N63" s="20">
        <v>2053328</v>
      </c>
      <c r="O63" s="20">
        <v>2080625</v>
      </c>
      <c r="P63" s="20"/>
      <c r="Q63" s="20"/>
      <c r="R63" s="20"/>
    </row>
    <row r="64" spans="1:24" ht="15" thickBot="1" x14ac:dyDescent="0.25">
      <c r="A64" s="20"/>
      <c r="B64" s="28" t="s">
        <v>18</v>
      </c>
      <c r="C64" s="64">
        <f t="shared" si="4"/>
        <v>2.4180104559329623</v>
      </c>
      <c r="D64" s="64">
        <f t="shared" si="4"/>
        <v>21.268364219724486</v>
      </c>
      <c r="E64" s="64">
        <f t="shared" ref="E64:H64" si="12">+E14/$O64*100000</f>
        <v>19.533979756568378</v>
      </c>
      <c r="F64" s="64">
        <f t="shared" si="12"/>
        <v>36.396754245064223</v>
      </c>
      <c r="G64" s="64">
        <f t="shared" si="12"/>
        <v>25.21820328910189</v>
      </c>
      <c r="H64" s="64">
        <f t="shared" si="12"/>
        <v>26.648753977690497</v>
      </c>
      <c r="I64" s="20"/>
      <c r="J64" s="20"/>
      <c r="K64" s="20"/>
      <c r="L64" s="20"/>
      <c r="M64" s="20">
        <v>7780479</v>
      </c>
      <c r="N64" s="20">
        <v>7792611</v>
      </c>
      <c r="O64" s="20">
        <v>7899056</v>
      </c>
      <c r="P64" s="20"/>
      <c r="Q64" s="20"/>
      <c r="R64" s="20"/>
    </row>
    <row r="65" spans="1:24" ht="15" thickBot="1" x14ac:dyDescent="0.25">
      <c r="A65" s="20"/>
      <c r="B65" s="28" t="s">
        <v>171</v>
      </c>
      <c r="C65" s="64">
        <f t="shared" si="4"/>
        <v>2.1463056044063653</v>
      </c>
      <c r="D65" s="64">
        <f t="shared" si="4"/>
        <v>15.158283331119954</v>
      </c>
      <c r="E65" s="64">
        <f t="shared" ref="E65:H65" si="13">+E15/$O65*100000</f>
        <v>18.6460299382803</v>
      </c>
      <c r="F65" s="64">
        <f t="shared" si="13"/>
        <v>22.996131475782487</v>
      </c>
      <c r="G65" s="64">
        <f t="shared" si="13"/>
        <v>18.55021272379787</v>
      </c>
      <c r="H65" s="64">
        <f t="shared" si="13"/>
        <v>25.487379052325586</v>
      </c>
      <c r="I65" s="20"/>
      <c r="J65" s="20"/>
      <c r="K65" s="20"/>
      <c r="L65" s="20"/>
      <c r="M65" s="20">
        <v>5057353</v>
      </c>
      <c r="N65" s="20">
        <v>5097967</v>
      </c>
      <c r="O65" s="20">
        <v>5218269</v>
      </c>
      <c r="P65" s="20"/>
      <c r="Q65" s="20"/>
      <c r="R65" s="20"/>
    </row>
    <row r="66" spans="1:24" ht="15" thickBot="1" x14ac:dyDescent="0.25">
      <c r="A66" s="20"/>
      <c r="B66" s="28" t="s">
        <v>15</v>
      </c>
      <c r="C66" s="64">
        <f t="shared" si="4"/>
        <v>1.2330397750176658</v>
      </c>
      <c r="D66" s="64">
        <f t="shared" si="4"/>
        <v>8.8209768520494531</v>
      </c>
      <c r="E66" s="64">
        <f t="shared" ref="E66:H66" si="14">+E16/$O66*100000</f>
        <v>7.398238650105994</v>
      </c>
      <c r="F66" s="64">
        <f t="shared" si="14"/>
        <v>16.408913929081244</v>
      </c>
      <c r="G66" s="64">
        <f t="shared" si="14"/>
        <v>10.907659548233196</v>
      </c>
      <c r="H66" s="64">
        <f t="shared" si="14"/>
        <v>11.951000896325068</v>
      </c>
      <c r="I66" s="20"/>
      <c r="J66" s="20"/>
      <c r="K66" s="20"/>
      <c r="L66" s="20"/>
      <c r="M66" s="20">
        <v>1063987</v>
      </c>
      <c r="N66" s="20">
        <v>1054776</v>
      </c>
      <c r="O66" s="20">
        <v>1054305</v>
      </c>
      <c r="P66" s="20"/>
      <c r="Q66" s="20"/>
      <c r="R66" s="20"/>
    </row>
    <row r="67" spans="1:24" ht="15" thickBot="1" x14ac:dyDescent="0.25">
      <c r="A67" s="20"/>
      <c r="B67" s="28" t="s">
        <v>10</v>
      </c>
      <c r="C67" s="64">
        <f t="shared" si="4"/>
        <v>2.7780699895840897</v>
      </c>
      <c r="D67" s="64">
        <f t="shared" si="4"/>
        <v>10.927075292364087</v>
      </c>
      <c r="E67" s="64">
        <f t="shared" ref="E67:H67" si="15">+E17/$O67*100000</f>
        <v>9.630642630558178</v>
      </c>
      <c r="F67" s="64">
        <f t="shared" si="15"/>
        <v>16.446174338337809</v>
      </c>
      <c r="G67" s="64">
        <f t="shared" si="15"/>
        <v>11.03819809194745</v>
      </c>
      <c r="H67" s="64">
        <f t="shared" si="15"/>
        <v>16.298010605559991</v>
      </c>
      <c r="I67" s="20"/>
      <c r="J67" s="20"/>
      <c r="K67" s="20"/>
      <c r="L67" s="20"/>
      <c r="M67" s="20">
        <v>2701819</v>
      </c>
      <c r="N67" s="20">
        <v>2690464</v>
      </c>
      <c r="O67" s="20">
        <v>2699716</v>
      </c>
      <c r="P67" s="20"/>
      <c r="Q67" s="20"/>
      <c r="R67" s="20"/>
    </row>
    <row r="68" spans="1:24" ht="15" thickBot="1" x14ac:dyDescent="0.25">
      <c r="A68" s="20"/>
      <c r="B68" s="28" t="s">
        <v>99</v>
      </c>
      <c r="C68" s="64">
        <f t="shared" si="4"/>
        <v>0.90524745669266959</v>
      </c>
      <c r="D68" s="64">
        <f t="shared" si="4"/>
        <v>14.03133557873638</v>
      </c>
      <c r="E68" s="64">
        <f t="shared" ref="E68:H68" si="16">+E18/$O68*100000</f>
        <v>12.950878936877388</v>
      </c>
      <c r="F68" s="64">
        <f t="shared" si="16"/>
        <v>15.389206763775384</v>
      </c>
      <c r="G68" s="64">
        <f t="shared" si="16"/>
        <v>13.783122566417422</v>
      </c>
      <c r="H68" s="64">
        <f t="shared" si="16"/>
        <v>15.929435084704879</v>
      </c>
      <c r="I68" s="20"/>
      <c r="J68" s="20"/>
      <c r="K68" s="20"/>
      <c r="L68" s="20"/>
      <c r="M68" s="20">
        <v>6779888</v>
      </c>
      <c r="N68" s="20">
        <v>6750336</v>
      </c>
      <c r="O68" s="20">
        <v>6848956</v>
      </c>
      <c r="P68" s="20"/>
      <c r="Q68" s="20"/>
      <c r="R68" s="20"/>
    </row>
    <row r="69" spans="1:24" ht="15" thickBot="1" x14ac:dyDescent="0.25">
      <c r="A69" s="20"/>
      <c r="B69" s="28" t="s">
        <v>100</v>
      </c>
      <c r="C69" s="64">
        <f t="shared" si="4"/>
        <v>0.51523617782346209</v>
      </c>
      <c r="D69" s="64">
        <f t="shared" si="4"/>
        <v>11.91483661216756</v>
      </c>
      <c r="E69" s="64">
        <f t="shared" ref="E69:H69" si="17">+E19/$O69*100000</f>
        <v>19.707783801747425</v>
      </c>
      <c r="F69" s="64">
        <f t="shared" si="17"/>
        <v>20.609447112938479</v>
      </c>
      <c r="G69" s="64">
        <f t="shared" si="17"/>
        <v>19.450165712835695</v>
      </c>
      <c r="H69" s="64">
        <f t="shared" si="17"/>
        <v>30.076911880444598</v>
      </c>
      <c r="I69" s="20"/>
      <c r="J69" s="20"/>
      <c r="K69" s="20"/>
      <c r="L69" s="20"/>
      <c r="M69" s="20">
        <v>1511251</v>
      </c>
      <c r="N69" s="20">
        <v>1531878</v>
      </c>
      <c r="O69" s="20">
        <v>1552686</v>
      </c>
      <c r="P69" s="20"/>
      <c r="Q69" s="20"/>
      <c r="R69" s="20"/>
    </row>
    <row r="70" spans="1:24" ht="15" thickBot="1" x14ac:dyDescent="0.25">
      <c r="A70" s="20"/>
      <c r="B70" s="28" t="s">
        <v>101</v>
      </c>
      <c r="C70" s="64">
        <f t="shared" si="4"/>
        <v>1.487652484379649</v>
      </c>
      <c r="D70" s="64">
        <f t="shared" si="4"/>
        <v>9.3722106515917876</v>
      </c>
      <c r="E70" s="64">
        <f t="shared" ref="E70:H70" si="18">+E20/$O70*100000</f>
        <v>12.49628086878905</v>
      </c>
      <c r="F70" s="64">
        <f t="shared" si="18"/>
        <v>13.388872359416839</v>
      </c>
      <c r="G70" s="64">
        <f t="shared" si="18"/>
        <v>10.562332639095509</v>
      </c>
      <c r="H70" s="64">
        <f t="shared" si="18"/>
        <v>13.09134186254091</v>
      </c>
      <c r="I70" s="20"/>
      <c r="J70" s="20"/>
      <c r="K70" s="20"/>
      <c r="L70" s="20"/>
      <c r="M70" s="20">
        <v>661197</v>
      </c>
      <c r="N70" s="20">
        <v>664117</v>
      </c>
      <c r="O70" s="20">
        <v>672200</v>
      </c>
      <c r="P70" s="20"/>
      <c r="Q70" s="20"/>
      <c r="R70" s="20"/>
    </row>
    <row r="71" spans="1:24" ht="15" thickBot="1" x14ac:dyDescent="0.25">
      <c r="A71" s="20"/>
      <c r="B71" s="28" t="s">
        <v>29</v>
      </c>
      <c r="C71" s="64">
        <f t="shared" si="4"/>
        <v>0.22523445780885612</v>
      </c>
      <c r="D71" s="64">
        <f t="shared" si="4"/>
        <v>6.7570337342656837</v>
      </c>
      <c r="E71" s="64">
        <f t="shared" ref="E71:H71" si="19">+E21/$O71*100000</f>
        <v>7.2075026498833958</v>
      </c>
      <c r="F71" s="64">
        <f t="shared" si="19"/>
        <v>9.5048941195337289</v>
      </c>
      <c r="G71" s="64">
        <f t="shared" si="19"/>
        <v>4.6848767224242076</v>
      </c>
      <c r="H71" s="64">
        <f t="shared" si="19"/>
        <v>7.6129246739393377</v>
      </c>
      <c r="I71" s="20"/>
      <c r="J71" s="20"/>
      <c r="K71" s="20"/>
      <c r="L71" s="20"/>
      <c r="M71" s="20">
        <v>2220504</v>
      </c>
      <c r="N71" s="20">
        <v>2208174</v>
      </c>
      <c r="O71" s="20">
        <v>2219909</v>
      </c>
      <c r="P71" s="20"/>
      <c r="Q71" s="20"/>
      <c r="R71" s="20"/>
    </row>
    <row r="72" spans="1:24" ht="15" thickBot="1" x14ac:dyDescent="0.25">
      <c r="A72" s="20"/>
      <c r="B72" s="28" t="s">
        <v>11</v>
      </c>
      <c r="C72" s="64">
        <f t="shared" si="4"/>
        <v>4.964888926125556</v>
      </c>
      <c r="D72" s="64">
        <f t="shared" si="4"/>
        <v>10.240083410133959</v>
      </c>
      <c r="E72" s="64">
        <f t="shared" ref="E72:H72" si="20">+E22/$O72*100000</f>
        <v>8.6885556207197219</v>
      </c>
      <c r="F72" s="64">
        <f t="shared" si="20"/>
        <v>17.687416799322293</v>
      </c>
      <c r="G72" s="64">
        <f t="shared" si="20"/>
        <v>7.4473333891883344</v>
      </c>
      <c r="H72" s="64">
        <f t="shared" si="20"/>
        <v>11.481305641665347</v>
      </c>
      <c r="I72" s="20"/>
      <c r="J72" s="20"/>
      <c r="K72" s="20"/>
      <c r="L72" s="20"/>
      <c r="M72" s="20">
        <v>319914</v>
      </c>
      <c r="N72" s="20">
        <v>319892</v>
      </c>
      <c r="O72" s="20">
        <v>322263</v>
      </c>
      <c r="P72" s="20"/>
      <c r="Q72" s="20"/>
      <c r="R72" s="20"/>
    </row>
    <row r="73" spans="1:24" ht="15" thickBot="1" x14ac:dyDescent="0.25">
      <c r="A73" s="20"/>
      <c r="B73" s="49" t="s">
        <v>16</v>
      </c>
      <c r="C73" s="65">
        <f t="shared" si="4"/>
        <v>2.1057109773938403</v>
      </c>
      <c r="D73" s="65">
        <f t="shared" si="4"/>
        <v>13.466562693372465</v>
      </c>
      <c r="E73" s="65">
        <f t="shared" ref="E73:H73" si="21">+E23/$O73*100000</f>
        <v>15.022957763620084</v>
      </c>
      <c r="F73" s="65">
        <f t="shared" si="21"/>
        <v>19.377950921411891</v>
      </c>
      <c r="G73" s="65">
        <f t="shared" si="21"/>
        <v>15.541062539678451</v>
      </c>
      <c r="H73" s="65">
        <f t="shared" si="21"/>
        <v>19.280156044003284</v>
      </c>
      <c r="I73" s="20"/>
      <c r="J73" s="20"/>
      <c r="K73" s="20"/>
      <c r="L73" s="20"/>
      <c r="M73" s="20">
        <v>47450795</v>
      </c>
      <c r="N73" s="20">
        <v>47475420</v>
      </c>
      <c r="O73" s="20">
        <v>48059777</v>
      </c>
      <c r="P73" s="20"/>
      <c r="Q73" s="20"/>
      <c r="R73" s="20"/>
    </row>
    <row r="74" spans="1:24" ht="13.5" thickBot="1" x14ac:dyDescent="0.25">
      <c r="A74" s="20"/>
      <c r="B74" s="20"/>
      <c r="C74" s="64"/>
      <c r="D74" s="64"/>
      <c r="E74" s="64"/>
      <c r="F74" s="64"/>
      <c r="G74" s="64"/>
      <c r="H74" s="20"/>
      <c r="I74" s="20"/>
      <c r="J74" s="20"/>
      <c r="K74" s="20"/>
      <c r="L74" s="20"/>
      <c r="M74" s="20"/>
      <c r="N74" s="20"/>
      <c r="O74" s="20"/>
      <c r="P74" s="20"/>
      <c r="Q74" s="20"/>
      <c r="R74" s="20"/>
      <c r="S74" s="20"/>
      <c r="T74" s="20"/>
      <c r="U74" s="20"/>
      <c r="V74" s="20"/>
      <c r="W74" s="20"/>
      <c r="X74" s="20"/>
    </row>
    <row r="75" spans="1:24" ht="13.5" thickBot="1" x14ac:dyDescent="0.25">
      <c r="A75" s="20"/>
      <c r="B75" s="20"/>
      <c r="C75" s="64"/>
      <c r="D75" s="64"/>
      <c r="E75" s="64"/>
      <c r="F75" s="64"/>
      <c r="G75" s="64"/>
      <c r="H75" s="20"/>
      <c r="I75" s="20"/>
      <c r="J75" s="20"/>
      <c r="K75" s="20"/>
      <c r="L75" s="20"/>
      <c r="M75" s="20"/>
      <c r="N75" s="20"/>
      <c r="O75" s="20"/>
      <c r="P75" s="20"/>
      <c r="Q75" s="20"/>
      <c r="R75" s="20"/>
      <c r="S75" s="20"/>
      <c r="T75" s="20"/>
      <c r="U75" s="20"/>
      <c r="V75" s="20"/>
      <c r="W75" s="20"/>
      <c r="X75" s="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heetViews>
  <sheetFormatPr baseColWidth="10" defaultRowHeight="12.75" x14ac:dyDescent="0.2"/>
  <cols>
    <col min="1" max="1" width="8.7109375" style="1" customWidth="1"/>
    <col min="2" max="2" width="33.85546875" style="1" customWidth="1"/>
    <col min="3" max="15" width="12.28515625" style="1" customWidth="1"/>
    <col min="16" max="16" width="17.5703125" style="1" hidden="1" customWidth="1"/>
    <col min="17" max="17" width="18" style="1" hidden="1" customWidth="1"/>
    <col min="18" max="18" width="25.28515625" style="1" customWidth="1"/>
    <col min="19" max="19" width="18.28515625" style="1" customWidth="1"/>
    <col min="20" max="20" width="16.28515625" style="1" customWidth="1"/>
    <col min="21" max="21" width="24.28515625" style="1" customWidth="1"/>
    <col min="22" max="99" width="12.28515625" style="1" customWidth="1"/>
    <col min="100" max="16384" width="11.42578125" style="1"/>
  </cols>
  <sheetData>
    <row r="1" spans="2:10" ht="15" x14ac:dyDescent="0.2">
      <c r="C1" s="23"/>
      <c r="D1" s="23"/>
    </row>
    <row r="2" spans="2:10" ht="40.5" customHeight="1" x14ac:dyDescent="0.2">
      <c r="B2" s="21"/>
      <c r="C2" s="25"/>
      <c r="D2" s="23"/>
    </row>
    <row r="3" spans="2:10" s="22" customFormat="1" ht="28.5" customHeight="1" x14ac:dyDescent="0.2">
      <c r="B3" s="39"/>
      <c r="C3" s="36"/>
    </row>
    <row r="5" spans="2:10" ht="39" customHeight="1" x14ac:dyDescent="0.2">
      <c r="C5" s="26" t="s">
        <v>168</v>
      </c>
      <c r="D5" s="26" t="s">
        <v>172</v>
      </c>
      <c r="E5" s="26" t="s">
        <v>173</v>
      </c>
      <c r="F5" s="47" t="s">
        <v>178</v>
      </c>
      <c r="G5" s="26" t="s">
        <v>179</v>
      </c>
      <c r="H5" s="26" t="s">
        <v>183</v>
      </c>
      <c r="I5" s="26" t="s">
        <v>186</v>
      </c>
      <c r="J5" s="26" t="s">
        <v>189</v>
      </c>
    </row>
    <row r="6" spans="2:10" ht="17.100000000000001" customHeight="1" thickBot="1" x14ac:dyDescent="0.25">
      <c r="B6" s="28" t="s">
        <v>30</v>
      </c>
      <c r="C6" s="29">
        <v>261</v>
      </c>
      <c r="D6" s="29">
        <v>263</v>
      </c>
      <c r="E6" s="29">
        <v>639</v>
      </c>
      <c r="F6" s="29">
        <v>1344</v>
      </c>
      <c r="G6" s="29">
        <v>1621</v>
      </c>
      <c r="H6" s="29">
        <v>1475</v>
      </c>
      <c r="I6" s="29">
        <v>1289</v>
      </c>
      <c r="J6" s="29">
        <v>1925</v>
      </c>
    </row>
    <row r="7" spans="2:10" ht="17.100000000000001" customHeight="1" thickBot="1" x14ac:dyDescent="0.25">
      <c r="B7" s="28" t="s">
        <v>31</v>
      </c>
      <c r="C7" s="29">
        <v>57</v>
      </c>
      <c r="D7" s="29">
        <v>79</v>
      </c>
      <c r="E7" s="29">
        <v>97</v>
      </c>
      <c r="F7" s="29">
        <v>232</v>
      </c>
      <c r="G7" s="57">
        <v>239</v>
      </c>
      <c r="H7" s="57">
        <v>198</v>
      </c>
      <c r="I7" s="57">
        <v>149</v>
      </c>
      <c r="J7" s="57">
        <v>208</v>
      </c>
    </row>
    <row r="8" spans="2:10" ht="17.100000000000001" customHeight="1" thickBot="1" x14ac:dyDescent="0.25">
      <c r="B8" s="28" t="s">
        <v>98</v>
      </c>
      <c r="C8" s="29">
        <v>34</v>
      </c>
      <c r="D8" s="29">
        <v>49</v>
      </c>
      <c r="E8" s="29">
        <v>98</v>
      </c>
      <c r="F8" s="29">
        <v>176</v>
      </c>
      <c r="G8" s="29">
        <v>202</v>
      </c>
      <c r="H8" s="29">
        <v>125</v>
      </c>
      <c r="I8" s="29">
        <v>175</v>
      </c>
      <c r="J8" s="29">
        <v>236</v>
      </c>
    </row>
    <row r="9" spans="2:10" ht="17.100000000000001" customHeight="1" thickBot="1" x14ac:dyDescent="0.25">
      <c r="B9" s="28" t="s">
        <v>26</v>
      </c>
      <c r="C9" s="29">
        <v>66</v>
      </c>
      <c r="D9" s="29">
        <v>61</v>
      </c>
      <c r="E9" s="29">
        <v>104</v>
      </c>
      <c r="F9" s="29">
        <v>215</v>
      </c>
      <c r="G9" s="29">
        <v>251</v>
      </c>
      <c r="H9" s="29">
        <v>267</v>
      </c>
      <c r="I9" s="29">
        <v>230</v>
      </c>
      <c r="J9" s="29">
        <v>254</v>
      </c>
    </row>
    <row r="10" spans="2:10" ht="17.100000000000001" customHeight="1" thickBot="1" x14ac:dyDescent="0.25">
      <c r="B10" s="28" t="s">
        <v>8</v>
      </c>
      <c r="C10" s="29">
        <v>55</v>
      </c>
      <c r="D10" s="29">
        <v>74</v>
      </c>
      <c r="E10" s="29">
        <v>147</v>
      </c>
      <c r="F10" s="29">
        <v>428</v>
      </c>
      <c r="G10" s="29">
        <v>544</v>
      </c>
      <c r="H10" s="29">
        <v>573</v>
      </c>
      <c r="I10" s="29">
        <v>539</v>
      </c>
      <c r="J10" s="29">
        <v>539</v>
      </c>
    </row>
    <row r="11" spans="2:10" ht="17.100000000000001" customHeight="1" thickBot="1" x14ac:dyDescent="0.25">
      <c r="B11" s="28" t="s">
        <v>9</v>
      </c>
      <c r="C11" s="29">
        <v>24</v>
      </c>
      <c r="D11" s="29">
        <v>22</v>
      </c>
      <c r="E11" s="29">
        <v>34</v>
      </c>
      <c r="F11" s="29">
        <v>76</v>
      </c>
      <c r="G11" s="29">
        <v>50</v>
      </c>
      <c r="H11" s="29">
        <v>73</v>
      </c>
      <c r="I11" s="29">
        <v>123</v>
      </c>
      <c r="J11" s="29">
        <v>103</v>
      </c>
    </row>
    <row r="12" spans="2:10" ht="17.100000000000001" customHeight="1" thickBot="1" x14ac:dyDescent="0.25">
      <c r="B12" s="28" t="s">
        <v>32</v>
      </c>
      <c r="C12" s="29">
        <v>53</v>
      </c>
      <c r="D12" s="29">
        <v>93</v>
      </c>
      <c r="E12" s="29">
        <v>143</v>
      </c>
      <c r="F12" s="29">
        <v>292</v>
      </c>
      <c r="G12" s="29">
        <v>269</v>
      </c>
      <c r="H12" s="29">
        <v>337</v>
      </c>
      <c r="I12" s="29">
        <v>276</v>
      </c>
      <c r="J12" s="29">
        <v>379</v>
      </c>
    </row>
    <row r="13" spans="2:10" ht="17.100000000000001" customHeight="1" thickBot="1" x14ac:dyDescent="0.25">
      <c r="B13" s="28" t="s">
        <v>28</v>
      </c>
      <c r="C13" s="29">
        <v>69</v>
      </c>
      <c r="D13" s="29">
        <v>78</v>
      </c>
      <c r="E13" s="29">
        <v>182</v>
      </c>
      <c r="F13" s="29">
        <v>259</v>
      </c>
      <c r="G13" s="29">
        <v>223</v>
      </c>
      <c r="H13" s="29">
        <v>396</v>
      </c>
      <c r="I13" s="29">
        <v>376</v>
      </c>
      <c r="J13" s="29">
        <v>330</v>
      </c>
    </row>
    <row r="14" spans="2:10" ht="17.100000000000001" customHeight="1" thickBot="1" x14ac:dyDescent="0.25">
      <c r="B14" s="28" t="s">
        <v>18</v>
      </c>
      <c r="C14" s="29">
        <v>846</v>
      </c>
      <c r="D14" s="29">
        <v>1047</v>
      </c>
      <c r="E14" s="29">
        <v>1503</v>
      </c>
      <c r="F14" s="29">
        <v>2594</v>
      </c>
      <c r="G14" s="29">
        <v>2335</v>
      </c>
      <c r="H14" s="29">
        <v>4074</v>
      </c>
      <c r="I14" s="29">
        <v>2598</v>
      </c>
      <c r="J14" s="29">
        <v>3068</v>
      </c>
    </row>
    <row r="15" spans="2:10" ht="17.100000000000001" customHeight="1" thickBot="1" x14ac:dyDescent="0.25">
      <c r="B15" s="28" t="s">
        <v>27</v>
      </c>
      <c r="C15" s="29">
        <v>311</v>
      </c>
      <c r="D15" s="29">
        <v>346</v>
      </c>
      <c r="E15" s="29">
        <v>572</v>
      </c>
      <c r="F15" s="29">
        <v>1030</v>
      </c>
      <c r="G15" s="29">
        <v>1241</v>
      </c>
      <c r="H15" s="29">
        <v>1450</v>
      </c>
      <c r="I15" s="29">
        <v>1175</v>
      </c>
      <c r="J15" s="29">
        <v>1612</v>
      </c>
    </row>
    <row r="16" spans="2:10" ht="17.100000000000001" customHeight="1" thickBot="1" x14ac:dyDescent="0.25">
      <c r="B16" s="28" t="s">
        <v>15</v>
      </c>
      <c r="C16" s="29">
        <v>16</v>
      </c>
      <c r="D16" s="29">
        <v>28</v>
      </c>
      <c r="E16" s="29">
        <v>72</v>
      </c>
      <c r="F16" s="29">
        <v>139</v>
      </c>
      <c r="G16" s="29">
        <v>105</v>
      </c>
      <c r="H16" s="29">
        <v>221</v>
      </c>
      <c r="I16" s="29">
        <v>153</v>
      </c>
      <c r="J16" s="29">
        <v>160</v>
      </c>
    </row>
    <row r="17" spans="2:11" ht="17.100000000000001" customHeight="1" thickBot="1" x14ac:dyDescent="0.25">
      <c r="B17" s="28" t="s">
        <v>10</v>
      </c>
      <c r="C17" s="29">
        <v>102</v>
      </c>
      <c r="D17" s="29">
        <v>138</v>
      </c>
      <c r="E17" s="29">
        <v>200</v>
      </c>
      <c r="F17" s="29">
        <v>384</v>
      </c>
      <c r="G17" s="29">
        <v>339</v>
      </c>
      <c r="H17" s="29">
        <v>550</v>
      </c>
      <c r="I17" s="29">
        <v>379</v>
      </c>
      <c r="J17" s="29">
        <v>561</v>
      </c>
    </row>
    <row r="18" spans="2:11" ht="17.100000000000001" customHeight="1" thickBot="1" x14ac:dyDescent="0.25">
      <c r="B18" s="28" t="s">
        <v>99</v>
      </c>
      <c r="C18" s="29">
        <v>446</v>
      </c>
      <c r="D18" s="29">
        <v>413</v>
      </c>
      <c r="E18" s="29">
        <v>817</v>
      </c>
      <c r="F18" s="29">
        <v>1613</v>
      </c>
      <c r="G18" s="29">
        <v>1191</v>
      </c>
      <c r="H18" s="29">
        <v>1416</v>
      </c>
      <c r="I18" s="29">
        <v>1243</v>
      </c>
      <c r="J18" s="29">
        <v>1496</v>
      </c>
    </row>
    <row r="19" spans="2:11" ht="17.100000000000001" customHeight="1" thickBot="1" x14ac:dyDescent="0.25">
      <c r="B19" s="28" t="s">
        <v>100</v>
      </c>
      <c r="C19" s="29">
        <v>31</v>
      </c>
      <c r="D19" s="29">
        <v>51</v>
      </c>
      <c r="E19" s="29">
        <v>99</v>
      </c>
      <c r="F19" s="29">
        <v>275</v>
      </c>
      <c r="G19" s="29">
        <v>359</v>
      </c>
      <c r="H19" s="29">
        <v>371</v>
      </c>
      <c r="I19" s="29">
        <v>343</v>
      </c>
      <c r="J19" s="29">
        <v>522</v>
      </c>
    </row>
    <row r="20" spans="2:11" ht="17.100000000000001" customHeight="1" thickBot="1" x14ac:dyDescent="0.25">
      <c r="B20" s="28" t="s">
        <v>101</v>
      </c>
      <c r="C20" s="29">
        <v>22</v>
      </c>
      <c r="D20" s="29">
        <v>16</v>
      </c>
      <c r="E20" s="29">
        <v>45</v>
      </c>
      <c r="F20" s="29">
        <v>78</v>
      </c>
      <c r="G20" s="29">
        <v>107</v>
      </c>
      <c r="H20" s="29">
        <v>108</v>
      </c>
      <c r="I20" s="29">
        <v>100</v>
      </c>
      <c r="J20" s="29">
        <v>126</v>
      </c>
    </row>
    <row r="21" spans="2:11" ht="17.100000000000001" customHeight="1" thickBot="1" x14ac:dyDescent="0.25">
      <c r="B21" s="28" t="s">
        <v>29</v>
      </c>
      <c r="C21" s="29">
        <v>93</v>
      </c>
      <c r="D21" s="29">
        <v>99</v>
      </c>
      <c r="E21" s="29">
        <v>139</v>
      </c>
      <c r="F21" s="29">
        <v>240</v>
      </c>
      <c r="G21" s="29">
        <v>207</v>
      </c>
      <c r="H21" s="29">
        <v>307</v>
      </c>
      <c r="I21" s="29">
        <v>151</v>
      </c>
      <c r="J21" s="29">
        <v>219</v>
      </c>
    </row>
    <row r="22" spans="2:11" ht="17.100000000000001" customHeight="1" thickBot="1" x14ac:dyDescent="0.25">
      <c r="B22" s="28" t="s">
        <v>11</v>
      </c>
      <c r="C22" s="29">
        <v>14</v>
      </c>
      <c r="D22" s="29">
        <v>14</v>
      </c>
      <c r="E22" s="29">
        <v>28</v>
      </c>
      <c r="F22" s="29">
        <v>41</v>
      </c>
      <c r="G22" s="29">
        <v>33</v>
      </c>
      <c r="H22" s="29">
        <v>65</v>
      </c>
      <c r="I22" s="29">
        <v>31</v>
      </c>
      <c r="J22" s="29">
        <v>53</v>
      </c>
    </row>
    <row r="23" spans="2:11" ht="17.100000000000001" customHeight="1" thickBot="1" x14ac:dyDescent="0.25">
      <c r="B23" s="49" t="s">
        <v>16</v>
      </c>
      <c r="C23" s="48">
        <v>2500</v>
      </c>
      <c r="D23" s="48">
        <v>2871</v>
      </c>
      <c r="E23" s="48">
        <v>4919</v>
      </c>
      <c r="F23" s="48">
        <v>9416</v>
      </c>
      <c r="G23" s="48">
        <f>SUM(G6:G22)</f>
        <v>9316</v>
      </c>
      <c r="H23" s="48">
        <f>SUM(H6:H22)</f>
        <v>12006</v>
      </c>
      <c r="I23" s="48">
        <f>SUM(I6:I22)</f>
        <v>9330</v>
      </c>
      <c r="J23" s="48">
        <f>SUM(J6:J22)</f>
        <v>11791</v>
      </c>
    </row>
    <row r="24" spans="2:11" ht="34.5" customHeight="1" x14ac:dyDescent="0.2">
      <c r="C24" s="17"/>
      <c r="G24" s="16"/>
      <c r="J24" s="67"/>
    </row>
    <row r="25" spans="2:11" ht="36.75" customHeight="1" x14ac:dyDescent="0.2">
      <c r="B25" s="50"/>
      <c r="C25" s="50"/>
      <c r="D25" s="50"/>
      <c r="E25" s="50"/>
    </row>
    <row r="27" spans="2:11" ht="39" customHeight="1" x14ac:dyDescent="0.2">
      <c r="C27" s="27" t="s">
        <v>180</v>
      </c>
      <c r="D27" s="27" t="s">
        <v>184</v>
      </c>
      <c r="E27" s="27" t="s">
        <v>187</v>
      </c>
      <c r="F27" s="27" t="s">
        <v>190</v>
      </c>
    </row>
    <row r="28" spans="2:11" ht="17.100000000000001" customHeight="1" thickBot="1" x14ac:dyDescent="0.25">
      <c r="B28" s="28" t="s">
        <v>30</v>
      </c>
      <c r="C28" s="30">
        <f t="shared" ref="C28:F45" si="0">+IF(C6&gt;0,(G6-C6)/C6,"-")</f>
        <v>5.2107279693486586</v>
      </c>
      <c r="D28" s="30">
        <f t="shared" si="0"/>
        <v>4.6083650190114067</v>
      </c>
      <c r="E28" s="30">
        <f t="shared" si="0"/>
        <v>1.0172143974960877</v>
      </c>
      <c r="F28" s="30">
        <f t="shared" si="0"/>
        <v>0.43229166666666669</v>
      </c>
      <c r="H28" s="66"/>
      <c r="I28" s="66"/>
      <c r="J28" s="66"/>
      <c r="K28" s="66"/>
    </row>
    <row r="29" spans="2:11" ht="17.100000000000001" customHeight="1" thickBot="1" x14ac:dyDescent="0.25">
      <c r="B29" s="28" t="s">
        <v>31</v>
      </c>
      <c r="C29" s="30">
        <f t="shared" si="0"/>
        <v>3.192982456140351</v>
      </c>
      <c r="D29" s="30">
        <f t="shared" si="0"/>
        <v>1.5063291139240507</v>
      </c>
      <c r="E29" s="30">
        <f t="shared" si="0"/>
        <v>0.53608247422680411</v>
      </c>
      <c r="F29" s="30">
        <f t="shared" si="0"/>
        <v>-0.10344827586206896</v>
      </c>
      <c r="H29" s="66"/>
      <c r="I29" s="66"/>
      <c r="J29" s="66"/>
      <c r="K29" s="66"/>
    </row>
    <row r="30" spans="2:11" ht="17.100000000000001" customHeight="1" thickBot="1" x14ac:dyDescent="0.25">
      <c r="B30" s="28" t="s">
        <v>98</v>
      </c>
      <c r="C30" s="30">
        <f t="shared" si="0"/>
        <v>4.9411764705882355</v>
      </c>
      <c r="D30" s="30">
        <f t="shared" si="0"/>
        <v>1.5510204081632653</v>
      </c>
      <c r="E30" s="30">
        <f t="shared" si="0"/>
        <v>0.7857142857142857</v>
      </c>
      <c r="F30" s="30">
        <f t="shared" si="0"/>
        <v>0.34090909090909088</v>
      </c>
      <c r="H30" s="66"/>
      <c r="I30" s="66"/>
      <c r="J30" s="66"/>
      <c r="K30" s="66"/>
    </row>
    <row r="31" spans="2:11" ht="17.100000000000001" customHeight="1" thickBot="1" x14ac:dyDescent="0.25">
      <c r="B31" s="28" t="s">
        <v>26</v>
      </c>
      <c r="C31" s="30">
        <f t="shared" si="0"/>
        <v>2.8030303030303032</v>
      </c>
      <c r="D31" s="30">
        <f t="shared" si="0"/>
        <v>3.377049180327869</v>
      </c>
      <c r="E31" s="30">
        <f t="shared" si="0"/>
        <v>1.2115384615384615</v>
      </c>
      <c r="F31" s="30">
        <f t="shared" si="0"/>
        <v>0.18139534883720931</v>
      </c>
      <c r="H31" s="66"/>
      <c r="I31" s="66"/>
      <c r="J31" s="66"/>
      <c r="K31" s="66"/>
    </row>
    <row r="32" spans="2:11" ht="17.100000000000001" customHeight="1" thickBot="1" x14ac:dyDescent="0.25">
      <c r="B32" s="28" t="s">
        <v>8</v>
      </c>
      <c r="C32" s="30">
        <f t="shared" si="0"/>
        <v>8.8909090909090907</v>
      </c>
      <c r="D32" s="30">
        <f t="shared" si="0"/>
        <v>6.743243243243243</v>
      </c>
      <c r="E32" s="30">
        <f t="shared" si="0"/>
        <v>2.6666666666666665</v>
      </c>
      <c r="F32" s="30">
        <f t="shared" si="0"/>
        <v>0.25934579439252337</v>
      </c>
      <c r="H32" s="66"/>
      <c r="I32" s="66"/>
      <c r="J32" s="66"/>
      <c r="K32" s="66"/>
    </row>
    <row r="33" spans="1:23" ht="17.100000000000001" customHeight="1" thickBot="1" x14ac:dyDescent="0.25">
      <c r="B33" s="28" t="s">
        <v>9</v>
      </c>
      <c r="C33" s="30">
        <f t="shared" si="0"/>
        <v>1.0833333333333333</v>
      </c>
      <c r="D33" s="30">
        <f t="shared" si="0"/>
        <v>2.3181818181818183</v>
      </c>
      <c r="E33" s="30">
        <f t="shared" si="0"/>
        <v>2.6176470588235294</v>
      </c>
      <c r="F33" s="30">
        <f t="shared" si="0"/>
        <v>0.35526315789473684</v>
      </c>
      <c r="H33" s="66"/>
      <c r="I33" s="66"/>
      <c r="J33" s="66"/>
      <c r="K33" s="66"/>
    </row>
    <row r="34" spans="1:23" ht="17.100000000000001" customHeight="1" thickBot="1" x14ac:dyDescent="0.25">
      <c r="B34" s="28" t="s">
        <v>32</v>
      </c>
      <c r="C34" s="30">
        <f t="shared" si="0"/>
        <v>4.0754716981132075</v>
      </c>
      <c r="D34" s="30">
        <f t="shared" si="0"/>
        <v>2.6236559139784945</v>
      </c>
      <c r="E34" s="30">
        <f t="shared" si="0"/>
        <v>0.93006993006993011</v>
      </c>
      <c r="F34" s="30">
        <f t="shared" si="0"/>
        <v>0.29794520547945208</v>
      </c>
      <c r="H34" s="66"/>
      <c r="I34" s="66"/>
      <c r="J34" s="66"/>
      <c r="K34" s="66"/>
    </row>
    <row r="35" spans="1:23" ht="17.100000000000001" customHeight="1" thickBot="1" x14ac:dyDescent="0.25">
      <c r="B35" s="28" t="s">
        <v>28</v>
      </c>
      <c r="C35" s="30">
        <f t="shared" si="0"/>
        <v>2.2318840579710146</v>
      </c>
      <c r="D35" s="30">
        <f t="shared" si="0"/>
        <v>4.0769230769230766</v>
      </c>
      <c r="E35" s="30">
        <f t="shared" si="0"/>
        <v>1.0659340659340659</v>
      </c>
      <c r="F35" s="30">
        <f t="shared" si="0"/>
        <v>0.27413127413127414</v>
      </c>
      <c r="H35" s="66"/>
      <c r="I35" s="66"/>
      <c r="J35" s="66"/>
      <c r="K35" s="66"/>
    </row>
    <row r="36" spans="1:23" ht="17.100000000000001" customHeight="1" thickBot="1" x14ac:dyDescent="0.25">
      <c r="B36" s="28" t="s">
        <v>18</v>
      </c>
      <c r="C36" s="30">
        <f t="shared" si="0"/>
        <v>1.760047281323877</v>
      </c>
      <c r="D36" s="30">
        <f t="shared" si="0"/>
        <v>2.8911174785100289</v>
      </c>
      <c r="E36" s="30">
        <f t="shared" si="0"/>
        <v>0.72854291417165673</v>
      </c>
      <c r="F36" s="30">
        <f t="shared" si="0"/>
        <v>0.18272937548188126</v>
      </c>
      <c r="H36" s="66"/>
      <c r="I36" s="66"/>
      <c r="J36" s="66"/>
      <c r="K36" s="66"/>
    </row>
    <row r="37" spans="1:23" ht="17.100000000000001" customHeight="1" thickBot="1" x14ac:dyDescent="0.25">
      <c r="B37" s="28" t="s">
        <v>27</v>
      </c>
      <c r="C37" s="30">
        <f t="shared" si="0"/>
        <v>2.990353697749196</v>
      </c>
      <c r="D37" s="30">
        <f t="shared" si="0"/>
        <v>3.1907514450867054</v>
      </c>
      <c r="E37" s="30">
        <f t="shared" si="0"/>
        <v>1.0541958041958042</v>
      </c>
      <c r="F37" s="30">
        <f t="shared" si="0"/>
        <v>0.56504854368932034</v>
      </c>
      <c r="H37" s="66"/>
      <c r="I37" s="66"/>
      <c r="J37" s="66"/>
      <c r="K37" s="66"/>
    </row>
    <row r="38" spans="1:23" ht="17.100000000000001" customHeight="1" thickBot="1" x14ac:dyDescent="0.25">
      <c r="B38" s="28" t="s">
        <v>15</v>
      </c>
      <c r="C38" s="30">
        <f t="shared" si="0"/>
        <v>5.5625</v>
      </c>
      <c r="D38" s="30">
        <f t="shared" si="0"/>
        <v>6.8928571428571432</v>
      </c>
      <c r="E38" s="30">
        <f t="shared" si="0"/>
        <v>1.125</v>
      </c>
      <c r="F38" s="30">
        <f t="shared" si="0"/>
        <v>0.15107913669064749</v>
      </c>
      <c r="H38" s="66"/>
      <c r="I38" s="66"/>
      <c r="J38" s="66"/>
      <c r="K38" s="66"/>
    </row>
    <row r="39" spans="1:23" ht="17.100000000000001" customHeight="1" thickBot="1" x14ac:dyDescent="0.25">
      <c r="B39" s="28" t="s">
        <v>10</v>
      </c>
      <c r="C39" s="30">
        <f t="shared" si="0"/>
        <v>2.3235294117647061</v>
      </c>
      <c r="D39" s="30">
        <f t="shared" si="0"/>
        <v>2.9855072463768115</v>
      </c>
      <c r="E39" s="30">
        <f t="shared" si="0"/>
        <v>0.89500000000000002</v>
      </c>
      <c r="F39" s="30">
        <f t="shared" si="0"/>
        <v>0.4609375</v>
      </c>
      <c r="H39" s="66"/>
      <c r="I39" s="66"/>
      <c r="J39" s="66"/>
      <c r="K39" s="66"/>
    </row>
    <row r="40" spans="1:23" ht="17.100000000000001" customHeight="1" thickBot="1" x14ac:dyDescent="0.25">
      <c r="B40" s="28" t="s">
        <v>99</v>
      </c>
      <c r="C40" s="30">
        <f t="shared" si="0"/>
        <v>1.6704035874439462</v>
      </c>
      <c r="D40" s="30">
        <f t="shared" si="0"/>
        <v>2.4285714285714284</v>
      </c>
      <c r="E40" s="30">
        <f t="shared" si="0"/>
        <v>0.52141982864137082</v>
      </c>
      <c r="F40" s="30">
        <f t="shared" si="0"/>
        <v>-7.253564786112833E-2</v>
      </c>
      <c r="H40" s="66"/>
      <c r="I40" s="66"/>
      <c r="J40" s="66"/>
      <c r="K40" s="66"/>
    </row>
    <row r="41" spans="1:23" ht="17.100000000000001" customHeight="1" thickBot="1" x14ac:dyDescent="0.25">
      <c r="B41" s="28" t="s">
        <v>100</v>
      </c>
      <c r="C41" s="30">
        <f t="shared" si="0"/>
        <v>10.580645161290322</v>
      </c>
      <c r="D41" s="30">
        <f t="shared" si="0"/>
        <v>6.2745098039215685</v>
      </c>
      <c r="E41" s="30">
        <f t="shared" si="0"/>
        <v>2.4646464646464645</v>
      </c>
      <c r="F41" s="30">
        <f t="shared" si="0"/>
        <v>0.89818181818181819</v>
      </c>
      <c r="H41" s="66"/>
      <c r="I41" s="66"/>
      <c r="J41" s="66"/>
      <c r="K41" s="66"/>
    </row>
    <row r="42" spans="1:23" ht="17.100000000000001" customHeight="1" thickBot="1" x14ac:dyDescent="0.25">
      <c r="B42" s="28" t="s">
        <v>101</v>
      </c>
      <c r="C42" s="30">
        <f t="shared" si="0"/>
        <v>3.8636363636363638</v>
      </c>
      <c r="D42" s="30">
        <f t="shared" si="0"/>
        <v>5.75</v>
      </c>
      <c r="E42" s="30">
        <f t="shared" si="0"/>
        <v>1.2222222222222223</v>
      </c>
      <c r="F42" s="30">
        <f t="shared" si="0"/>
        <v>0.61538461538461542</v>
      </c>
      <c r="H42" s="66"/>
      <c r="I42" s="66"/>
      <c r="J42" s="66"/>
      <c r="K42" s="66"/>
    </row>
    <row r="43" spans="1:23" ht="17.100000000000001" customHeight="1" thickBot="1" x14ac:dyDescent="0.25">
      <c r="B43" s="28" t="s">
        <v>29</v>
      </c>
      <c r="C43" s="30">
        <f t="shared" si="0"/>
        <v>1.2258064516129032</v>
      </c>
      <c r="D43" s="30">
        <f t="shared" si="0"/>
        <v>2.1010101010101012</v>
      </c>
      <c r="E43" s="30">
        <f t="shared" si="0"/>
        <v>8.6330935251798566E-2</v>
      </c>
      <c r="F43" s="30">
        <f t="shared" si="0"/>
        <v>-8.7499999999999994E-2</v>
      </c>
      <c r="H43" s="66"/>
      <c r="I43" s="66"/>
      <c r="J43" s="66"/>
      <c r="K43" s="66"/>
    </row>
    <row r="44" spans="1:23" ht="17.100000000000001" customHeight="1" thickBot="1" x14ac:dyDescent="0.25">
      <c r="B44" s="28" t="s">
        <v>11</v>
      </c>
      <c r="C44" s="30">
        <f t="shared" si="0"/>
        <v>1.3571428571428572</v>
      </c>
      <c r="D44" s="30">
        <f t="shared" si="0"/>
        <v>3.6428571428571428</v>
      </c>
      <c r="E44" s="30">
        <f t="shared" si="0"/>
        <v>0.10714285714285714</v>
      </c>
      <c r="F44" s="30">
        <f t="shared" si="0"/>
        <v>0.29268292682926828</v>
      </c>
      <c r="H44" s="66"/>
      <c r="I44" s="66"/>
      <c r="J44" s="66"/>
      <c r="K44" s="66"/>
    </row>
    <row r="45" spans="1:23" ht="17.100000000000001" customHeight="1" thickBot="1" x14ac:dyDescent="0.25">
      <c r="B45" s="49" t="s">
        <v>16</v>
      </c>
      <c r="C45" s="51">
        <f t="shared" si="0"/>
        <v>2.7263999999999999</v>
      </c>
      <c r="D45" s="51">
        <f t="shared" si="0"/>
        <v>3.1818181818181817</v>
      </c>
      <c r="E45" s="51">
        <f t="shared" si="0"/>
        <v>0.8967269770278512</v>
      </c>
      <c r="F45" s="51">
        <f t="shared" si="0"/>
        <v>0.25223024638912489</v>
      </c>
      <c r="H45" s="66"/>
      <c r="I45" s="66"/>
      <c r="J45" s="66"/>
      <c r="K45" s="66"/>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168</v>
      </c>
      <c r="D51" s="26" t="s">
        <v>172</v>
      </c>
      <c r="E51" s="26" t="s">
        <v>173</v>
      </c>
      <c r="F51" s="47" t="s">
        <v>178</v>
      </c>
      <c r="G51" s="26" t="s">
        <v>181</v>
      </c>
      <c r="H51" s="26" t="s">
        <v>183</v>
      </c>
      <c r="I51" s="26" t="s">
        <v>186</v>
      </c>
      <c r="J51" s="26" t="s">
        <v>189</v>
      </c>
      <c r="K51" s="20"/>
      <c r="L51" s="20"/>
      <c r="M51" s="20"/>
      <c r="N51" s="20"/>
      <c r="O51" s="20"/>
      <c r="P51" s="20">
        <v>2022</v>
      </c>
      <c r="Q51" s="20">
        <v>2023</v>
      </c>
      <c r="R51" s="20"/>
      <c r="S51" s="20"/>
      <c r="T51" s="20"/>
    </row>
    <row r="52" spans="1:23" ht="15" thickBot="1" x14ac:dyDescent="0.25">
      <c r="A52" s="20"/>
      <c r="B52" s="28" t="s">
        <v>30</v>
      </c>
      <c r="C52" s="64">
        <v>3.0132026765552049</v>
      </c>
      <c r="D52" s="64">
        <v>3.0362923522376204</v>
      </c>
      <c r="E52" s="64">
        <v>7.3771513805317097</v>
      </c>
      <c r="F52" s="64">
        <v>15.516262058583127</v>
      </c>
      <c r="G52" s="64">
        <f>+G6/$Q52*100000</f>
        <v>18.536011834688964</v>
      </c>
      <c r="H52" s="64">
        <f>+H6/$Q52*100000</f>
        <v>16.866512927924873</v>
      </c>
      <c r="I52" s="64">
        <f>+I6/$Q52*100000</f>
        <v>14.7396170604035</v>
      </c>
      <c r="J52" s="64">
        <f>+J6/$Q52*100000</f>
        <v>22.012228736444325</v>
      </c>
      <c r="K52" s="20"/>
      <c r="L52" s="20"/>
      <c r="M52" s="20"/>
      <c r="N52" s="20"/>
      <c r="O52" s="20"/>
      <c r="P52" s="20">
        <v>8668474</v>
      </c>
      <c r="Q52" s="20">
        <v>8745139</v>
      </c>
      <c r="R52" s="20"/>
      <c r="S52" s="20"/>
      <c r="T52" s="20"/>
    </row>
    <row r="53" spans="1:23" ht="15" thickBot="1" x14ac:dyDescent="0.25">
      <c r="A53" s="20"/>
      <c r="B53" s="28" t="s">
        <v>31</v>
      </c>
      <c r="C53" s="64">
        <v>4.3007767051825114</v>
      </c>
      <c r="D53" s="64">
        <v>5.9607256089371647</v>
      </c>
      <c r="E53" s="64">
        <v>7.3188656211000636</v>
      </c>
      <c r="F53" s="64">
        <v>17.5049157123218</v>
      </c>
      <c r="G53" s="64">
        <f t="shared" ref="G53:J69" si="1">+G7/$Q53*100000</f>
        <v>17.712520602848233</v>
      </c>
      <c r="H53" s="64">
        <f t="shared" si="1"/>
        <v>14.673971043363808</v>
      </c>
      <c r="I53" s="64">
        <f t="shared" si="1"/>
        <v>11.042533764955593</v>
      </c>
      <c r="J53" s="64">
        <f t="shared" si="1"/>
        <v>15.415080692018547</v>
      </c>
      <c r="K53" s="20"/>
      <c r="L53" s="20"/>
      <c r="M53" s="20"/>
      <c r="N53" s="20"/>
      <c r="O53" s="20"/>
      <c r="P53" s="20">
        <v>1326315</v>
      </c>
      <c r="Q53" s="20">
        <v>1349328</v>
      </c>
      <c r="R53" s="20"/>
      <c r="S53" s="20"/>
      <c r="T53" s="20"/>
    </row>
    <row r="54" spans="1:23" ht="15" thickBot="1" x14ac:dyDescent="0.25">
      <c r="A54" s="20"/>
      <c r="B54" s="28" t="s">
        <v>98</v>
      </c>
      <c r="C54" s="64">
        <v>3.3847719111716383</v>
      </c>
      <c r="D54" s="64">
        <v>4.8780536366885388</v>
      </c>
      <c r="E54" s="64">
        <v>9.7561072733770775</v>
      </c>
      <c r="F54" s="64">
        <v>17.521172246064953</v>
      </c>
      <c r="G54" s="64">
        <f t="shared" si="1"/>
        <v>20.067454463270103</v>
      </c>
      <c r="H54" s="64">
        <f t="shared" si="1"/>
        <v>12.417979247073083</v>
      </c>
      <c r="I54" s="64">
        <f t="shared" si="1"/>
        <v>17.385170945902313</v>
      </c>
      <c r="J54" s="64">
        <f t="shared" si="1"/>
        <v>23.445144818473981</v>
      </c>
      <c r="K54" s="20"/>
      <c r="L54" s="20"/>
      <c r="M54" s="20"/>
      <c r="N54" s="20"/>
      <c r="O54" s="20"/>
      <c r="P54" s="20">
        <v>1004686</v>
      </c>
      <c r="Q54" s="20">
        <v>1006605</v>
      </c>
      <c r="R54" s="20"/>
      <c r="S54" s="20"/>
      <c r="T54" s="20"/>
    </row>
    <row r="55" spans="1:23" ht="15" thickBot="1" x14ac:dyDescent="0.25">
      <c r="A55" s="20"/>
      <c r="B55" s="28" t="s">
        <v>26</v>
      </c>
      <c r="C55" s="64">
        <v>5.6110329911736754</v>
      </c>
      <c r="D55" s="64">
        <v>5.1859547342665788</v>
      </c>
      <c r="E55" s="64">
        <v>8.8416277436676101</v>
      </c>
      <c r="F55" s="64">
        <v>18.278365047005156</v>
      </c>
      <c r="G55" s="64">
        <f t="shared" si="1"/>
        <v>20.800082205902584</v>
      </c>
      <c r="H55" s="64">
        <f t="shared" si="1"/>
        <v>22.12598386046211</v>
      </c>
      <c r="I55" s="64">
        <f t="shared" si="1"/>
        <v>19.059836284293205</v>
      </c>
      <c r="J55" s="64">
        <f t="shared" si="1"/>
        <v>21.048688766132493</v>
      </c>
      <c r="K55" s="20"/>
      <c r="L55" s="20"/>
      <c r="M55" s="20"/>
      <c r="N55" s="20"/>
      <c r="O55" s="20"/>
      <c r="P55" s="20">
        <v>1176659</v>
      </c>
      <c r="Q55" s="20">
        <v>1206726</v>
      </c>
      <c r="R55" s="20"/>
      <c r="S55" s="20"/>
      <c r="T55" s="20"/>
    </row>
    <row r="56" spans="1:23" ht="15" thickBot="1" x14ac:dyDescent="0.25">
      <c r="A56" s="20"/>
      <c r="B56" s="28" t="s">
        <v>8</v>
      </c>
      <c r="C56" s="64">
        <v>2.5270950536938779</v>
      </c>
      <c r="D56" s="64">
        <v>3.4000915267881267</v>
      </c>
      <c r="E56" s="64">
        <v>6.7542358707818195</v>
      </c>
      <c r="F56" s="64">
        <v>19.665394236017811</v>
      </c>
      <c r="G56" s="64">
        <f t="shared" si="1"/>
        <v>24.583081778513666</v>
      </c>
      <c r="H56" s="64">
        <f t="shared" si="1"/>
        <v>25.893576946853546</v>
      </c>
      <c r="I56" s="64">
        <f t="shared" si="1"/>
        <v>24.357134335696443</v>
      </c>
      <c r="J56" s="64">
        <f t="shared" si="1"/>
        <v>24.357134335696443</v>
      </c>
      <c r="O56" s="20"/>
      <c r="P56" s="20">
        <v>2177701</v>
      </c>
      <c r="Q56" s="20">
        <v>2212904</v>
      </c>
      <c r="R56" s="20"/>
      <c r="S56" s="20"/>
      <c r="T56" s="20"/>
    </row>
    <row r="57" spans="1:23" ht="15" thickBot="1" x14ac:dyDescent="0.25">
      <c r="A57" s="20"/>
      <c r="B57" s="28" t="s">
        <v>9</v>
      </c>
      <c r="C57" s="64">
        <v>4.1010078226724218</v>
      </c>
      <c r="D57" s="64">
        <v>3.7592571707830533</v>
      </c>
      <c r="E57" s="64">
        <v>5.8097610821192642</v>
      </c>
      <c r="F57" s="64">
        <v>12.986524771796002</v>
      </c>
      <c r="G57" s="64">
        <f t="shared" si="1"/>
        <v>8.4957580679966487</v>
      </c>
      <c r="H57" s="64">
        <f t="shared" si="1"/>
        <v>12.403806779275108</v>
      </c>
      <c r="I57" s="64">
        <f t="shared" si="1"/>
        <v>20.899564847271758</v>
      </c>
      <c r="J57" s="64">
        <f t="shared" si="1"/>
        <v>17.501261620073098</v>
      </c>
      <c r="O57" s="20"/>
      <c r="P57" s="20">
        <v>585402</v>
      </c>
      <c r="Q57" s="20">
        <v>588529</v>
      </c>
      <c r="R57" s="20"/>
      <c r="S57" s="20"/>
      <c r="T57" s="20"/>
    </row>
    <row r="58" spans="1:23" ht="15" thickBot="1" x14ac:dyDescent="0.25">
      <c r="A58" s="20"/>
      <c r="B58" s="28" t="s">
        <v>170</v>
      </c>
      <c r="C58" s="64">
        <v>2.2362265322792974</v>
      </c>
      <c r="D58" s="64">
        <v>3.923944669848578</v>
      </c>
      <c r="E58" s="64">
        <v>6.0335923418101789</v>
      </c>
      <c r="F58" s="64">
        <v>12.320342404255751</v>
      </c>
      <c r="G58" s="64">
        <f t="shared" si="1"/>
        <v>11.290371998870125</v>
      </c>
      <c r="H58" s="64">
        <f t="shared" si="1"/>
        <v>14.144443730926511</v>
      </c>
      <c r="I58" s="64">
        <f t="shared" si="1"/>
        <v>11.584173500699457</v>
      </c>
      <c r="J58" s="64">
        <f t="shared" si="1"/>
        <v>15.907252741902516</v>
      </c>
      <c r="O58" s="20"/>
      <c r="P58" s="20">
        <v>2372640</v>
      </c>
      <c r="Q58" s="20">
        <v>2382561</v>
      </c>
      <c r="R58" s="20"/>
      <c r="S58" s="20"/>
      <c r="T58" s="20"/>
    </row>
    <row r="59" spans="1:23" ht="15" thickBot="1" x14ac:dyDescent="0.25">
      <c r="A59" s="20"/>
      <c r="B59" s="28" t="s">
        <v>28</v>
      </c>
      <c r="C59" s="64">
        <v>3.3622568637550172</v>
      </c>
      <c r="D59" s="64">
        <v>3.8008121068534977</v>
      </c>
      <c r="E59" s="64">
        <v>8.8685615826581614</v>
      </c>
      <c r="F59" s="64">
        <v>12.620645329167383</v>
      </c>
      <c r="G59" s="64">
        <f t="shared" si="1"/>
        <v>10.717933313307299</v>
      </c>
      <c r="H59" s="64">
        <f t="shared" si="1"/>
        <v>19.032742565334935</v>
      </c>
      <c r="I59" s="64">
        <f t="shared" si="1"/>
        <v>18.07149294082307</v>
      </c>
      <c r="J59" s="64">
        <f t="shared" si="1"/>
        <v>15.86061880444578</v>
      </c>
      <c r="O59" s="20"/>
      <c r="P59" s="20">
        <v>2053328</v>
      </c>
      <c r="Q59" s="20">
        <v>2080625</v>
      </c>
      <c r="R59" s="20"/>
      <c r="S59" s="20"/>
      <c r="T59" s="20"/>
    </row>
    <row r="60" spans="1:23" ht="15" thickBot="1" x14ac:dyDescent="0.25">
      <c r="A60" s="20"/>
      <c r="B60" s="28" t="s">
        <v>18</v>
      </c>
      <c r="C60" s="64">
        <v>10.869422771980325</v>
      </c>
      <c r="D60" s="64">
        <v>13.451874281635224</v>
      </c>
      <c r="E60" s="64">
        <v>19.310570243837386</v>
      </c>
      <c r="F60" s="64">
        <v>33.327757293755276</v>
      </c>
      <c r="G60" s="64">
        <f t="shared" si="1"/>
        <v>29.560494317295639</v>
      </c>
      <c r="H60" s="64">
        <f t="shared" si="1"/>
        <v>51.575783232831874</v>
      </c>
      <c r="I60" s="64">
        <f t="shared" si="1"/>
        <v>32.890006096931081</v>
      </c>
      <c r="J60" s="64">
        <f t="shared" si="1"/>
        <v>38.840084182211136</v>
      </c>
      <c r="O60" s="20"/>
      <c r="P60" s="20">
        <v>7792611</v>
      </c>
      <c r="Q60" s="20">
        <v>7899056</v>
      </c>
      <c r="R60" s="20"/>
      <c r="S60" s="20"/>
      <c r="T60" s="20"/>
    </row>
    <row r="61" spans="1:23" ht="15" thickBot="1" x14ac:dyDescent="0.25">
      <c r="A61" s="20"/>
      <c r="B61" s="28" t="s">
        <v>171</v>
      </c>
      <c r="C61" s="64">
        <v>6.1090126794424258</v>
      </c>
      <c r="D61" s="64">
        <v>6.7965221449745314</v>
      </c>
      <c r="E61" s="64">
        <v>11.235868979553272</v>
      </c>
      <c r="F61" s="64">
        <v>20.232421414230544</v>
      </c>
      <c r="G61" s="64">
        <f t="shared" si="1"/>
        <v>23.781832634538386</v>
      </c>
      <c r="H61" s="64">
        <f t="shared" si="1"/>
        <v>27.786992199903839</v>
      </c>
      <c r="I61" s="64">
        <f t="shared" si="1"/>
        <v>22.517045403370354</v>
      </c>
      <c r="J61" s="64">
        <f t="shared" si="1"/>
        <v>30.891469949134475</v>
      </c>
      <c r="O61" s="20"/>
      <c r="P61" s="20">
        <v>5097967</v>
      </c>
      <c r="Q61" s="20">
        <v>5218269</v>
      </c>
      <c r="R61" s="20"/>
      <c r="S61" s="20"/>
      <c r="T61" s="20"/>
    </row>
    <row r="62" spans="1:23" ht="15" thickBot="1" x14ac:dyDescent="0.25">
      <c r="A62" s="20"/>
      <c r="B62" s="28" t="s">
        <v>15</v>
      </c>
      <c r="C62" s="64">
        <v>1.5176737855052669</v>
      </c>
      <c r="D62" s="64">
        <v>2.6559291246342167</v>
      </c>
      <c r="E62" s="64">
        <v>6.8295320347737007</v>
      </c>
      <c r="F62" s="64">
        <v>13.184791011577007</v>
      </c>
      <c r="G62" s="64">
        <f t="shared" si="1"/>
        <v>9.9591674136042219</v>
      </c>
      <c r="H62" s="64">
        <f t="shared" si="1"/>
        <v>20.961676175300315</v>
      </c>
      <c r="I62" s="64">
        <f t="shared" si="1"/>
        <v>14.511929659823295</v>
      </c>
      <c r="J62" s="64">
        <f t="shared" si="1"/>
        <v>15.175874154063578</v>
      </c>
      <c r="O62" s="20"/>
      <c r="P62" s="20">
        <v>1054776</v>
      </c>
      <c r="Q62" s="20">
        <v>1054305</v>
      </c>
      <c r="R62" s="20"/>
      <c r="S62" s="20"/>
      <c r="T62" s="20"/>
    </row>
    <row r="63" spans="1:23" ht="15" thickBot="1" x14ac:dyDescent="0.25">
      <c r="A63" s="20"/>
      <c r="B63" s="28" t="s">
        <v>10</v>
      </c>
      <c r="C63" s="64">
        <v>3.7930172783092959</v>
      </c>
      <c r="D63" s="64">
        <v>5.131729258889048</v>
      </c>
      <c r="E63" s="64">
        <v>7.4372887809986201</v>
      </c>
      <c r="F63" s="64">
        <v>14.279594459517348</v>
      </c>
      <c r="G63" s="64">
        <f t="shared" si="1"/>
        <v>12.556876352920085</v>
      </c>
      <c r="H63" s="64">
        <f t="shared" si="1"/>
        <v>20.37251325694999</v>
      </c>
      <c r="I63" s="64">
        <f t="shared" si="1"/>
        <v>14.038513680698266</v>
      </c>
      <c r="J63" s="64">
        <f t="shared" si="1"/>
        <v>20.779963522088991</v>
      </c>
      <c r="O63" s="20"/>
      <c r="P63" s="20">
        <v>2690464</v>
      </c>
      <c r="Q63" s="20">
        <v>2699716</v>
      </c>
      <c r="R63" s="20"/>
      <c r="S63" s="20"/>
      <c r="T63" s="20"/>
    </row>
    <row r="64" spans="1:23" ht="15" thickBot="1" x14ac:dyDescent="0.25">
      <c r="A64" s="20"/>
      <c r="B64" s="28" t="s">
        <v>99</v>
      </c>
      <c r="C64" s="64">
        <v>6.6128387523026326</v>
      </c>
      <c r="D64" s="64">
        <v>6.1235479926031102</v>
      </c>
      <c r="E64" s="64">
        <v>12.113653050742712</v>
      </c>
      <c r="F64" s="64">
        <v>23.915939254403913</v>
      </c>
      <c r="G64" s="64">
        <f t="shared" si="1"/>
        <v>17.389511627757575</v>
      </c>
      <c r="H64" s="64">
        <f t="shared" si="1"/>
        <v>20.674683849626135</v>
      </c>
      <c r="I64" s="64">
        <f t="shared" si="1"/>
        <v>18.148751430144973</v>
      </c>
      <c r="J64" s="64">
        <f t="shared" si="1"/>
        <v>21.842745084068287</v>
      </c>
      <c r="O64" s="20"/>
      <c r="P64" s="20">
        <v>6750336</v>
      </c>
      <c r="Q64" s="20">
        <v>6848956</v>
      </c>
      <c r="R64" s="20"/>
      <c r="S64" s="20"/>
      <c r="T64" s="20"/>
    </row>
    <row r="65" spans="1:23" ht="15" thickBot="1" x14ac:dyDescent="0.25">
      <c r="A65" s="20"/>
      <c r="B65" s="28" t="s">
        <v>100</v>
      </c>
      <c r="C65" s="64">
        <v>2.0242399468734962</v>
      </c>
      <c r="D65" s="64">
        <v>3.3302012029209132</v>
      </c>
      <c r="E65" s="64">
        <v>6.4645082174347133</v>
      </c>
      <c r="F65" s="64">
        <v>17.95696727065198</v>
      </c>
      <c r="G65" s="64">
        <f t="shared" si="1"/>
        <v>23.121223479827858</v>
      </c>
      <c r="H65" s="64">
        <f t="shared" si="1"/>
        <v>23.894077746563053</v>
      </c>
      <c r="I65" s="64">
        <f t="shared" si="1"/>
        <v>22.090751124180937</v>
      </c>
      <c r="J65" s="64">
        <f t="shared" si="1"/>
        <v>33.619160602980898</v>
      </c>
      <c r="O65" s="20"/>
      <c r="P65" s="20">
        <v>1531878</v>
      </c>
      <c r="Q65" s="20">
        <v>1552686</v>
      </c>
      <c r="R65" s="20"/>
      <c r="S65" s="20"/>
      <c r="T65" s="20"/>
    </row>
    <row r="66" spans="1:23" ht="15" thickBot="1" x14ac:dyDescent="0.25">
      <c r="A66" s="20"/>
      <c r="B66" s="28" t="s">
        <v>101</v>
      </c>
      <c r="C66" s="64">
        <v>3.3151902015032877</v>
      </c>
      <c r="D66" s="64">
        <v>2.4110474192751186</v>
      </c>
      <c r="E66" s="64">
        <v>6.7810708667112705</v>
      </c>
      <c r="F66" s="64">
        <v>11.753856168966202</v>
      </c>
      <c r="G66" s="64">
        <f t="shared" si="1"/>
        <v>15.917881582862243</v>
      </c>
      <c r="H66" s="64">
        <f t="shared" si="1"/>
        <v>16.066646831300208</v>
      </c>
      <c r="I66" s="64">
        <f t="shared" si="1"/>
        <v>14.876524843796489</v>
      </c>
      <c r="J66" s="64">
        <f t="shared" si="1"/>
        <v>18.744421303183575</v>
      </c>
      <c r="O66" s="20"/>
      <c r="P66" s="20">
        <v>664117</v>
      </c>
      <c r="Q66" s="20">
        <v>672200</v>
      </c>
      <c r="R66" s="20"/>
      <c r="S66" s="20"/>
      <c r="T66" s="20"/>
    </row>
    <row r="67" spans="1:23" ht="15" thickBot="1" x14ac:dyDescent="0.25">
      <c r="A67" s="20"/>
      <c r="B67" s="28" t="s">
        <v>29</v>
      </c>
      <c r="C67" s="64">
        <v>4.2134812370962136</v>
      </c>
      <c r="D67" s="64">
        <v>4.4853187362637117</v>
      </c>
      <c r="E67" s="64">
        <v>6.2975687307136958</v>
      </c>
      <c r="F67" s="64">
        <v>10.873499966699907</v>
      </c>
      <c r="G67" s="64">
        <f t="shared" si="1"/>
        <v>9.324706553286644</v>
      </c>
      <c r="H67" s="64">
        <f t="shared" si="1"/>
        <v>13.829395709463768</v>
      </c>
      <c r="I67" s="64">
        <f t="shared" si="1"/>
        <v>6.8020806258274558</v>
      </c>
      <c r="J67" s="64">
        <f t="shared" si="1"/>
        <v>9.8652692520278986</v>
      </c>
      <c r="O67" s="20"/>
      <c r="P67" s="20">
        <v>2208174</v>
      </c>
      <c r="Q67" s="20">
        <v>2219909</v>
      </c>
      <c r="R67" s="20"/>
      <c r="S67" s="20"/>
      <c r="T67" s="20"/>
    </row>
    <row r="68" spans="1:23" ht="15" thickBot="1" x14ac:dyDescent="0.25">
      <c r="A68" s="20"/>
      <c r="B68" s="28" t="s">
        <v>11</v>
      </c>
      <c r="C68" s="64">
        <v>4.3820523655257686</v>
      </c>
      <c r="D68" s="64">
        <v>4.3820523655257686</v>
      </c>
      <c r="E68" s="64">
        <v>8.7641047310515372</v>
      </c>
      <c r="F68" s="64">
        <v>12.833153356182606</v>
      </c>
      <c r="G68" s="64">
        <f t="shared" si="1"/>
        <v>10.240083410133959</v>
      </c>
      <c r="H68" s="64">
        <f t="shared" si="1"/>
        <v>20.169861262385069</v>
      </c>
      <c r="I68" s="64">
        <f t="shared" si="1"/>
        <v>9.6194722943682649</v>
      </c>
      <c r="J68" s="64">
        <f t="shared" si="1"/>
        <v>16.446194567790901</v>
      </c>
      <c r="O68" s="20"/>
      <c r="P68" s="20">
        <v>319892</v>
      </c>
      <c r="Q68" s="20">
        <v>322263</v>
      </c>
      <c r="R68" s="20"/>
      <c r="S68" s="20"/>
      <c r="T68" s="20"/>
    </row>
    <row r="69" spans="1:23" ht="15" thickBot="1" x14ac:dyDescent="0.25">
      <c r="A69" s="20"/>
      <c r="B69" s="49" t="s">
        <v>16</v>
      </c>
      <c r="C69" s="65">
        <v>5.270303649809656</v>
      </c>
      <c r="D69" s="65">
        <v>6.0524167114414098</v>
      </c>
      <c r="E69" s="65">
        <v>10.369849461365479</v>
      </c>
      <c r="F69" s="65">
        <v>19.850071666643089</v>
      </c>
      <c r="G69" s="65">
        <f t="shared" si="1"/>
        <v>19.38419314762946</v>
      </c>
      <c r="H69" s="65">
        <f t="shared" si="1"/>
        <v>24.981389322717831</v>
      </c>
      <c r="I69" s="65">
        <f t="shared" si="1"/>
        <v>19.413323536644789</v>
      </c>
      <c r="J69" s="65">
        <f t="shared" si="1"/>
        <v>24.534029777125266</v>
      </c>
      <c r="O69" s="20"/>
      <c r="P69" s="20">
        <v>47475420</v>
      </c>
      <c r="Q69" s="20">
        <v>48059777</v>
      </c>
      <c r="R69" s="20"/>
      <c r="S69" s="20"/>
      <c r="T69" s="20"/>
    </row>
    <row r="70" spans="1:23" ht="13.5" thickBot="1" x14ac:dyDescent="0.25">
      <c r="A70" s="20"/>
      <c r="B70" s="20"/>
      <c r="C70" s="64"/>
      <c r="D70" s="64"/>
      <c r="E70" s="64"/>
      <c r="F70" s="64"/>
      <c r="G70" s="64"/>
      <c r="H70" s="20"/>
      <c r="I70" s="20"/>
      <c r="R70" s="20"/>
      <c r="S70" s="20"/>
      <c r="T70" s="20"/>
      <c r="U70" s="20"/>
      <c r="V70" s="20"/>
      <c r="W70" s="20"/>
    </row>
    <row r="71" spans="1:23" ht="13.5" thickBot="1" x14ac:dyDescent="0.25">
      <c r="A71" s="20"/>
      <c r="B71" s="20"/>
      <c r="C71" s="64"/>
      <c r="D71" s="64"/>
      <c r="E71" s="64"/>
      <c r="F71" s="64"/>
      <c r="G71" s="64"/>
      <c r="H71" s="20"/>
      <c r="I71" s="20"/>
      <c r="R71" s="20"/>
      <c r="S71" s="20"/>
      <c r="T71" s="20"/>
      <c r="U71" s="20"/>
      <c r="V71" s="20"/>
      <c r="W71" s="20"/>
    </row>
    <row r="72" spans="1:23" ht="13.5" thickBot="1" x14ac:dyDescent="0.25">
      <c r="A72" s="20"/>
      <c r="B72" s="20"/>
      <c r="C72" s="64"/>
      <c r="D72" s="64"/>
      <c r="E72" s="64"/>
      <c r="F72" s="64"/>
      <c r="G72" s="64"/>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168</v>
      </c>
      <c r="D5" s="62" t="s">
        <v>172</v>
      </c>
      <c r="E5" s="62" t="s">
        <v>173</v>
      </c>
      <c r="F5" s="62" t="s">
        <v>178</v>
      </c>
      <c r="G5" s="26" t="s">
        <v>179</v>
      </c>
      <c r="H5" s="26" t="s">
        <v>183</v>
      </c>
      <c r="I5" s="26" t="s">
        <v>186</v>
      </c>
      <c r="J5" s="26" t="s">
        <v>189</v>
      </c>
    </row>
    <row r="6" spans="2:14" ht="17.100000000000001" customHeight="1" thickBot="1" x14ac:dyDescent="0.25">
      <c r="B6" s="28" t="s">
        <v>30</v>
      </c>
      <c r="C6" s="29">
        <v>185</v>
      </c>
      <c r="D6" s="52">
        <v>153</v>
      </c>
      <c r="E6" s="52">
        <v>237</v>
      </c>
      <c r="F6" s="52">
        <v>751</v>
      </c>
      <c r="G6" s="29">
        <v>1017</v>
      </c>
      <c r="H6" s="29">
        <v>861</v>
      </c>
      <c r="I6" s="29">
        <v>518</v>
      </c>
      <c r="J6" s="29">
        <v>746</v>
      </c>
    </row>
    <row r="7" spans="2:14" ht="17.100000000000001" customHeight="1" thickBot="1" x14ac:dyDescent="0.25">
      <c r="B7" s="28" t="s">
        <v>31</v>
      </c>
      <c r="C7" s="29">
        <v>36</v>
      </c>
      <c r="D7" s="52">
        <v>20</v>
      </c>
      <c r="E7" s="52">
        <v>21</v>
      </c>
      <c r="F7" s="52">
        <v>110</v>
      </c>
      <c r="G7" s="29">
        <v>170</v>
      </c>
      <c r="H7" s="29">
        <v>118</v>
      </c>
      <c r="I7" s="29">
        <v>112</v>
      </c>
      <c r="J7" s="29">
        <v>138</v>
      </c>
    </row>
    <row r="8" spans="2:14" ht="17.100000000000001" customHeight="1" thickBot="1" x14ac:dyDescent="0.25">
      <c r="B8" s="28" t="s">
        <v>98</v>
      </c>
      <c r="C8" s="29">
        <v>18</v>
      </c>
      <c r="D8" s="52">
        <v>15</v>
      </c>
      <c r="E8" s="52">
        <v>21</v>
      </c>
      <c r="F8" s="52">
        <v>96</v>
      </c>
      <c r="G8" s="29">
        <v>142</v>
      </c>
      <c r="H8" s="29">
        <v>120</v>
      </c>
      <c r="I8" s="29">
        <v>123</v>
      </c>
      <c r="J8" s="29">
        <v>186</v>
      </c>
    </row>
    <row r="9" spans="2:14" ht="17.100000000000001" customHeight="1" thickBot="1" x14ac:dyDescent="0.25">
      <c r="B9" s="28" t="s">
        <v>26</v>
      </c>
      <c r="C9" s="29">
        <v>50</v>
      </c>
      <c r="D9" s="52">
        <v>42</v>
      </c>
      <c r="E9" s="52">
        <v>60</v>
      </c>
      <c r="F9" s="52">
        <v>40</v>
      </c>
      <c r="G9" s="29">
        <v>225</v>
      </c>
      <c r="H9" s="29">
        <v>214</v>
      </c>
      <c r="I9" s="29">
        <v>278</v>
      </c>
      <c r="J9" s="29">
        <v>252</v>
      </c>
    </row>
    <row r="10" spans="2:14" ht="17.100000000000001" customHeight="1" thickBot="1" x14ac:dyDescent="0.25">
      <c r="B10" s="28" t="s">
        <v>8</v>
      </c>
      <c r="C10" s="29">
        <v>23</v>
      </c>
      <c r="D10" s="52">
        <v>51</v>
      </c>
      <c r="E10" s="52">
        <v>64</v>
      </c>
      <c r="F10" s="52">
        <v>77</v>
      </c>
      <c r="G10" s="29">
        <v>72</v>
      </c>
      <c r="H10" s="29">
        <v>474</v>
      </c>
      <c r="I10" s="29">
        <v>459</v>
      </c>
      <c r="J10" s="29">
        <v>281</v>
      </c>
    </row>
    <row r="11" spans="2:14" ht="17.100000000000001" customHeight="1" thickBot="1" x14ac:dyDescent="0.25">
      <c r="B11" s="28" t="s">
        <v>9</v>
      </c>
      <c r="C11" s="29">
        <v>8</v>
      </c>
      <c r="D11" s="52">
        <v>4</v>
      </c>
      <c r="E11" s="52">
        <v>8</v>
      </c>
      <c r="F11" s="52">
        <v>69</v>
      </c>
      <c r="G11" s="29">
        <v>20</v>
      </c>
      <c r="H11" s="29">
        <v>9</v>
      </c>
      <c r="I11" s="29">
        <v>46</v>
      </c>
      <c r="J11" s="29">
        <v>109</v>
      </c>
    </row>
    <row r="12" spans="2:14" ht="17.100000000000001" customHeight="1" thickBot="1" x14ac:dyDescent="0.25">
      <c r="B12" s="28" t="s">
        <v>32</v>
      </c>
      <c r="C12" s="29">
        <v>35</v>
      </c>
      <c r="D12" s="52">
        <v>40</v>
      </c>
      <c r="E12" s="52">
        <v>68</v>
      </c>
      <c r="F12" s="52">
        <v>202</v>
      </c>
      <c r="G12" s="29">
        <v>200</v>
      </c>
      <c r="H12" s="29">
        <v>219</v>
      </c>
      <c r="I12" s="29">
        <v>245</v>
      </c>
      <c r="J12" s="29">
        <v>320</v>
      </c>
    </row>
    <row r="13" spans="2:14" ht="17.100000000000001" customHeight="1" thickBot="1" x14ac:dyDescent="0.25">
      <c r="B13" s="28" t="s">
        <v>28</v>
      </c>
      <c r="C13" s="29">
        <v>19</v>
      </c>
      <c r="D13" s="52">
        <v>26</v>
      </c>
      <c r="E13" s="52">
        <v>30</v>
      </c>
      <c r="F13" s="52">
        <v>146</v>
      </c>
      <c r="G13" s="29">
        <v>117</v>
      </c>
      <c r="H13" s="29">
        <v>136</v>
      </c>
      <c r="I13" s="29">
        <v>276</v>
      </c>
      <c r="J13" s="29">
        <v>398</v>
      </c>
    </row>
    <row r="14" spans="2:14" ht="17.100000000000001" customHeight="1" thickBot="1" x14ac:dyDescent="0.25">
      <c r="B14" s="28" t="s">
        <v>18</v>
      </c>
      <c r="C14" s="29">
        <v>594</v>
      </c>
      <c r="D14" s="52">
        <v>621</v>
      </c>
      <c r="E14" s="52">
        <v>691</v>
      </c>
      <c r="F14" s="52">
        <v>1403</v>
      </c>
      <c r="G14" s="29">
        <v>1660</v>
      </c>
      <c r="H14" s="29">
        <v>3330</v>
      </c>
      <c r="I14" s="29">
        <v>1775</v>
      </c>
      <c r="J14" s="29">
        <v>2584</v>
      </c>
    </row>
    <row r="15" spans="2:14" ht="17.100000000000001" customHeight="1" thickBot="1" x14ac:dyDescent="0.25">
      <c r="B15" s="28" t="s">
        <v>27</v>
      </c>
      <c r="C15" s="29">
        <v>164</v>
      </c>
      <c r="D15" s="52">
        <v>119</v>
      </c>
      <c r="E15" s="52">
        <v>172</v>
      </c>
      <c r="F15" s="52">
        <v>884</v>
      </c>
      <c r="G15" s="29">
        <v>722</v>
      </c>
      <c r="H15" s="29">
        <v>1410</v>
      </c>
      <c r="I15" s="29">
        <v>764</v>
      </c>
      <c r="J15" s="29">
        <v>1149</v>
      </c>
    </row>
    <row r="16" spans="2:14" ht="17.100000000000001" customHeight="1" thickBot="1" x14ac:dyDescent="0.25">
      <c r="B16" s="28" t="s">
        <v>15</v>
      </c>
      <c r="C16" s="29">
        <v>16</v>
      </c>
      <c r="D16" s="52">
        <v>10</v>
      </c>
      <c r="E16" s="52">
        <v>19</v>
      </c>
      <c r="F16" s="52">
        <v>77</v>
      </c>
      <c r="G16" s="29">
        <v>33</v>
      </c>
      <c r="H16" s="29">
        <v>80</v>
      </c>
      <c r="I16" s="29">
        <v>70</v>
      </c>
      <c r="J16" s="29">
        <v>91</v>
      </c>
    </row>
    <row r="17" spans="2:10" ht="17.100000000000001" customHeight="1" thickBot="1" x14ac:dyDescent="0.25">
      <c r="B17" s="28" t="s">
        <v>10</v>
      </c>
      <c r="C17" s="29">
        <v>58</v>
      </c>
      <c r="D17" s="52">
        <v>93</v>
      </c>
      <c r="E17" s="52">
        <v>91</v>
      </c>
      <c r="F17" s="52">
        <v>212</v>
      </c>
      <c r="G17" s="29">
        <v>143</v>
      </c>
      <c r="H17" s="29">
        <v>469</v>
      </c>
      <c r="I17" s="29">
        <v>253</v>
      </c>
      <c r="J17" s="29">
        <v>248</v>
      </c>
    </row>
    <row r="18" spans="2:10" ht="17.100000000000001" customHeight="1" thickBot="1" x14ac:dyDescent="0.25">
      <c r="B18" s="28" t="s">
        <v>99</v>
      </c>
      <c r="C18" s="29">
        <v>196</v>
      </c>
      <c r="D18" s="52">
        <v>187</v>
      </c>
      <c r="E18" s="52">
        <v>248</v>
      </c>
      <c r="F18" s="52">
        <v>1111</v>
      </c>
      <c r="G18" s="29">
        <v>699</v>
      </c>
      <c r="H18" s="29">
        <v>1071</v>
      </c>
      <c r="I18" s="29">
        <v>881</v>
      </c>
      <c r="J18" s="29">
        <v>1165</v>
      </c>
    </row>
    <row r="19" spans="2:10" ht="17.100000000000001" customHeight="1" thickBot="1" x14ac:dyDescent="0.25">
      <c r="B19" s="28" t="s">
        <v>100</v>
      </c>
      <c r="C19" s="29">
        <v>25</v>
      </c>
      <c r="D19" s="52">
        <v>40</v>
      </c>
      <c r="E19" s="52">
        <v>70</v>
      </c>
      <c r="F19" s="52">
        <v>246</v>
      </c>
      <c r="G19" s="29">
        <v>192</v>
      </c>
      <c r="H19" s="29">
        <v>222</v>
      </c>
      <c r="I19" s="29">
        <v>331</v>
      </c>
      <c r="J19" s="29">
        <v>345</v>
      </c>
    </row>
    <row r="20" spans="2:10" ht="17.100000000000001" customHeight="1" thickBot="1" x14ac:dyDescent="0.25">
      <c r="B20" s="28" t="s">
        <v>101</v>
      </c>
      <c r="C20" s="29">
        <v>7</v>
      </c>
      <c r="D20" s="52">
        <v>14</v>
      </c>
      <c r="E20" s="52">
        <v>10</v>
      </c>
      <c r="F20" s="52">
        <v>28</v>
      </c>
      <c r="G20" s="29">
        <v>3</v>
      </c>
      <c r="H20" s="29">
        <v>95</v>
      </c>
      <c r="I20" s="29">
        <v>84</v>
      </c>
      <c r="J20" s="29">
        <v>82</v>
      </c>
    </row>
    <row r="21" spans="2:10" ht="17.100000000000001" customHeight="1" thickBot="1" x14ac:dyDescent="0.25">
      <c r="B21" s="28" t="s">
        <v>29</v>
      </c>
      <c r="C21" s="29">
        <v>47</v>
      </c>
      <c r="D21" s="52">
        <v>70</v>
      </c>
      <c r="E21" s="52">
        <v>83</v>
      </c>
      <c r="F21" s="52">
        <v>212</v>
      </c>
      <c r="G21" s="29">
        <v>189</v>
      </c>
      <c r="H21" s="29">
        <v>137</v>
      </c>
      <c r="I21" s="29">
        <v>110</v>
      </c>
      <c r="J21" s="29">
        <v>110</v>
      </c>
    </row>
    <row r="22" spans="2:10" ht="17.100000000000001" customHeight="1" thickBot="1" x14ac:dyDescent="0.25">
      <c r="B22" s="28" t="s">
        <v>11</v>
      </c>
      <c r="C22" s="29">
        <v>9</v>
      </c>
      <c r="D22" s="29">
        <v>3</v>
      </c>
      <c r="E22" s="29">
        <v>4</v>
      </c>
      <c r="F22" s="29">
        <v>32</v>
      </c>
      <c r="G22" s="1">
        <v>19</v>
      </c>
      <c r="H22" s="1">
        <v>61</v>
      </c>
      <c r="I22" s="1">
        <v>32</v>
      </c>
      <c r="J22" s="1">
        <v>34</v>
      </c>
    </row>
    <row r="23" spans="2:10" ht="17.100000000000001" customHeight="1" thickBot="1" x14ac:dyDescent="0.25">
      <c r="B23" s="49" t="s">
        <v>16</v>
      </c>
      <c r="C23" s="48">
        <v>1490</v>
      </c>
      <c r="D23" s="48">
        <v>1508</v>
      </c>
      <c r="E23" s="48">
        <v>1897</v>
      </c>
      <c r="F23" s="48">
        <v>5696</v>
      </c>
      <c r="G23" s="48">
        <f>SUM(G6:G22)</f>
        <v>5623</v>
      </c>
      <c r="H23" s="48">
        <f>SUM(H6:H22)</f>
        <v>9026</v>
      </c>
      <c r="I23" s="48">
        <f>SUM(I6:I22)</f>
        <v>6357</v>
      </c>
      <c r="J23" s="48">
        <f>SUM(J6:J22)</f>
        <v>8238</v>
      </c>
    </row>
    <row r="24" spans="2:10" ht="30" customHeight="1" x14ac:dyDescent="0.2">
      <c r="E24" s="17"/>
    </row>
    <row r="25" spans="2:10" ht="42" customHeight="1" x14ac:dyDescent="0.2">
      <c r="B25" s="50"/>
      <c r="C25" s="50"/>
    </row>
    <row r="27" spans="2:10" ht="39" customHeight="1" x14ac:dyDescent="0.2">
      <c r="C27" s="27" t="s">
        <v>182</v>
      </c>
      <c r="D27" s="27" t="s">
        <v>185</v>
      </c>
      <c r="E27" s="27" t="s">
        <v>188</v>
      </c>
      <c r="F27" s="27" t="s">
        <v>191</v>
      </c>
    </row>
    <row r="28" spans="2:10" ht="17.100000000000001" customHeight="1" thickBot="1" x14ac:dyDescent="0.25">
      <c r="B28" s="28" t="s">
        <v>30</v>
      </c>
      <c r="C28" s="30">
        <f t="shared" ref="C28:F45" si="0">+IF(C6&gt;0,(G6-C6)/C6,"-")</f>
        <v>4.4972972972972975</v>
      </c>
      <c r="D28" s="30">
        <f t="shared" si="0"/>
        <v>4.6274509803921573</v>
      </c>
      <c r="E28" s="30">
        <f t="shared" si="0"/>
        <v>1.1856540084388185</v>
      </c>
      <c r="F28" s="30">
        <f t="shared" si="0"/>
        <v>-6.6577896138482022E-3</v>
      </c>
    </row>
    <row r="29" spans="2:10" ht="17.100000000000001" customHeight="1" thickBot="1" x14ac:dyDescent="0.25">
      <c r="B29" s="28" t="s">
        <v>31</v>
      </c>
      <c r="C29" s="30">
        <f t="shared" si="0"/>
        <v>3.7222222222222223</v>
      </c>
      <c r="D29" s="30">
        <f t="shared" si="0"/>
        <v>4.9000000000000004</v>
      </c>
      <c r="E29" s="30">
        <f t="shared" si="0"/>
        <v>4.333333333333333</v>
      </c>
      <c r="F29" s="30">
        <f t="shared" si="0"/>
        <v>0.25454545454545452</v>
      </c>
    </row>
    <row r="30" spans="2:10" ht="17.100000000000001" customHeight="1" thickBot="1" x14ac:dyDescent="0.25">
      <c r="B30" s="28" t="s">
        <v>98</v>
      </c>
      <c r="C30" s="30">
        <f t="shared" si="0"/>
        <v>6.8888888888888893</v>
      </c>
      <c r="D30" s="30">
        <f t="shared" si="0"/>
        <v>7</v>
      </c>
      <c r="E30" s="30">
        <f t="shared" si="0"/>
        <v>4.8571428571428568</v>
      </c>
      <c r="F30" s="30">
        <f t="shared" si="0"/>
        <v>0.9375</v>
      </c>
    </row>
    <row r="31" spans="2:10" ht="17.100000000000001" customHeight="1" thickBot="1" x14ac:dyDescent="0.25">
      <c r="B31" s="28" t="s">
        <v>26</v>
      </c>
      <c r="C31" s="30">
        <f t="shared" si="0"/>
        <v>3.5</v>
      </c>
      <c r="D31" s="30">
        <f t="shared" si="0"/>
        <v>4.0952380952380949</v>
      </c>
      <c r="E31" s="30">
        <f t="shared" si="0"/>
        <v>3.6333333333333333</v>
      </c>
      <c r="F31" s="30">
        <f t="shared" si="0"/>
        <v>5.3</v>
      </c>
    </row>
    <row r="32" spans="2:10" ht="17.100000000000001" customHeight="1" thickBot="1" x14ac:dyDescent="0.25">
      <c r="B32" s="28" t="s">
        <v>8</v>
      </c>
      <c r="C32" s="30">
        <f t="shared" si="0"/>
        <v>2.1304347826086958</v>
      </c>
      <c r="D32" s="30">
        <f t="shared" si="0"/>
        <v>8.2941176470588243</v>
      </c>
      <c r="E32" s="30">
        <f t="shared" si="0"/>
        <v>6.171875</v>
      </c>
      <c r="F32" s="30">
        <f t="shared" si="0"/>
        <v>2.6493506493506493</v>
      </c>
    </row>
    <row r="33" spans="2:6" ht="17.100000000000001" customHeight="1" thickBot="1" x14ac:dyDescent="0.25">
      <c r="B33" s="28" t="s">
        <v>9</v>
      </c>
      <c r="C33" s="30">
        <f t="shared" si="0"/>
        <v>1.5</v>
      </c>
      <c r="D33" s="30">
        <f t="shared" si="0"/>
        <v>1.25</v>
      </c>
      <c r="E33" s="30">
        <f t="shared" si="0"/>
        <v>4.75</v>
      </c>
      <c r="F33" s="30">
        <f t="shared" si="0"/>
        <v>0.57971014492753625</v>
      </c>
    </row>
    <row r="34" spans="2:6" ht="17.100000000000001" customHeight="1" thickBot="1" x14ac:dyDescent="0.25">
      <c r="B34" s="28" t="s">
        <v>32</v>
      </c>
      <c r="C34" s="30">
        <f t="shared" si="0"/>
        <v>4.7142857142857144</v>
      </c>
      <c r="D34" s="30">
        <f t="shared" si="0"/>
        <v>4.4749999999999996</v>
      </c>
      <c r="E34" s="30">
        <f t="shared" si="0"/>
        <v>2.6029411764705883</v>
      </c>
      <c r="F34" s="30">
        <f t="shared" si="0"/>
        <v>0.58415841584158412</v>
      </c>
    </row>
    <row r="35" spans="2:6" ht="17.100000000000001" customHeight="1" thickBot="1" x14ac:dyDescent="0.25">
      <c r="B35" s="28" t="s">
        <v>28</v>
      </c>
      <c r="C35" s="30">
        <f t="shared" si="0"/>
        <v>5.1578947368421053</v>
      </c>
      <c r="D35" s="30">
        <f t="shared" si="0"/>
        <v>4.2307692307692308</v>
      </c>
      <c r="E35" s="30">
        <f t="shared" si="0"/>
        <v>8.1999999999999993</v>
      </c>
      <c r="F35" s="30">
        <f t="shared" si="0"/>
        <v>1.726027397260274</v>
      </c>
    </row>
    <row r="36" spans="2:6" ht="17.100000000000001" customHeight="1" thickBot="1" x14ac:dyDescent="0.25">
      <c r="B36" s="28" t="s">
        <v>18</v>
      </c>
      <c r="C36" s="30">
        <f t="shared" si="0"/>
        <v>1.7946127946127945</v>
      </c>
      <c r="D36" s="30">
        <f t="shared" si="0"/>
        <v>4.36231884057971</v>
      </c>
      <c r="E36" s="30">
        <f t="shared" si="0"/>
        <v>1.568740955137482</v>
      </c>
      <c r="F36" s="30">
        <f t="shared" si="0"/>
        <v>0.84176764076977906</v>
      </c>
    </row>
    <row r="37" spans="2:6" ht="17.100000000000001" customHeight="1" thickBot="1" x14ac:dyDescent="0.25">
      <c r="B37" s="28" t="s">
        <v>27</v>
      </c>
      <c r="C37" s="30">
        <f t="shared" si="0"/>
        <v>3.4024390243902438</v>
      </c>
      <c r="D37" s="30">
        <f t="shared" si="0"/>
        <v>10.84873949579832</v>
      </c>
      <c r="E37" s="30">
        <f t="shared" si="0"/>
        <v>3.441860465116279</v>
      </c>
      <c r="F37" s="30">
        <f t="shared" si="0"/>
        <v>0.29977375565610859</v>
      </c>
    </row>
    <row r="38" spans="2:6" ht="17.100000000000001" customHeight="1" thickBot="1" x14ac:dyDescent="0.25">
      <c r="B38" s="28" t="s">
        <v>15</v>
      </c>
      <c r="C38" s="30">
        <f t="shared" si="0"/>
        <v>1.0625</v>
      </c>
      <c r="D38" s="30">
        <f t="shared" si="0"/>
        <v>7</v>
      </c>
      <c r="E38" s="30">
        <f t="shared" si="0"/>
        <v>2.6842105263157894</v>
      </c>
      <c r="F38" s="30">
        <f t="shared" si="0"/>
        <v>0.18181818181818182</v>
      </c>
    </row>
    <row r="39" spans="2:6" ht="17.100000000000001" customHeight="1" thickBot="1" x14ac:dyDescent="0.25">
      <c r="B39" s="28" t="s">
        <v>10</v>
      </c>
      <c r="C39" s="30">
        <f t="shared" si="0"/>
        <v>1.4655172413793103</v>
      </c>
      <c r="D39" s="30">
        <f t="shared" si="0"/>
        <v>4.043010752688172</v>
      </c>
      <c r="E39" s="30">
        <f t="shared" si="0"/>
        <v>1.7802197802197801</v>
      </c>
      <c r="F39" s="30">
        <f t="shared" si="0"/>
        <v>0.16981132075471697</v>
      </c>
    </row>
    <row r="40" spans="2:6" ht="17.100000000000001" customHeight="1" thickBot="1" x14ac:dyDescent="0.25">
      <c r="B40" s="28" t="s">
        <v>99</v>
      </c>
      <c r="C40" s="30">
        <f t="shared" si="0"/>
        <v>2.5663265306122449</v>
      </c>
      <c r="D40" s="30">
        <f t="shared" si="0"/>
        <v>4.7272727272727275</v>
      </c>
      <c r="E40" s="30">
        <f t="shared" si="0"/>
        <v>2.5524193548387095</v>
      </c>
      <c r="F40" s="30">
        <f t="shared" si="0"/>
        <v>4.8604860486048604E-2</v>
      </c>
    </row>
    <row r="41" spans="2:6" ht="17.100000000000001" customHeight="1" thickBot="1" x14ac:dyDescent="0.25">
      <c r="B41" s="28" t="s">
        <v>100</v>
      </c>
      <c r="C41" s="30">
        <f t="shared" si="0"/>
        <v>6.68</v>
      </c>
      <c r="D41" s="30">
        <f t="shared" si="0"/>
        <v>4.55</v>
      </c>
      <c r="E41" s="30">
        <f t="shared" si="0"/>
        <v>3.7285714285714286</v>
      </c>
      <c r="F41" s="30">
        <f t="shared" si="0"/>
        <v>0.40243902439024393</v>
      </c>
    </row>
    <row r="42" spans="2:6" ht="17.25" customHeight="1" thickBot="1" x14ac:dyDescent="0.25">
      <c r="B42" s="28" t="s">
        <v>101</v>
      </c>
      <c r="C42" s="30">
        <f t="shared" si="0"/>
        <v>-0.5714285714285714</v>
      </c>
      <c r="D42" s="30">
        <f t="shared" si="0"/>
        <v>5.7857142857142856</v>
      </c>
      <c r="E42" s="30">
        <f t="shared" si="0"/>
        <v>7.4</v>
      </c>
      <c r="F42" s="30">
        <f t="shared" si="0"/>
        <v>1.9285714285714286</v>
      </c>
    </row>
    <row r="43" spans="2:6" ht="17.100000000000001" customHeight="1" thickBot="1" x14ac:dyDescent="0.25">
      <c r="B43" s="28" t="s">
        <v>29</v>
      </c>
      <c r="C43" s="30">
        <f t="shared" si="0"/>
        <v>3.021276595744681</v>
      </c>
      <c r="D43" s="30">
        <f t="shared" si="0"/>
        <v>0.95714285714285718</v>
      </c>
      <c r="E43" s="30">
        <f t="shared" si="0"/>
        <v>0.3253012048192771</v>
      </c>
      <c r="F43" s="30">
        <f t="shared" si="0"/>
        <v>-0.48113207547169812</v>
      </c>
    </row>
    <row r="44" spans="2:6" ht="17.100000000000001" customHeight="1" thickBot="1" x14ac:dyDescent="0.25">
      <c r="B44" s="28" t="s">
        <v>11</v>
      </c>
      <c r="C44" s="30">
        <f t="shared" si="0"/>
        <v>1.1111111111111112</v>
      </c>
      <c r="D44" s="30">
        <f t="shared" si="0"/>
        <v>19.333333333333332</v>
      </c>
      <c r="E44" s="30">
        <f t="shared" si="0"/>
        <v>7</v>
      </c>
      <c r="F44" s="30">
        <f t="shared" si="0"/>
        <v>6.25E-2</v>
      </c>
    </row>
    <row r="45" spans="2:6" ht="17.100000000000001" customHeight="1" thickBot="1" x14ac:dyDescent="0.25">
      <c r="B45" s="49" t="s">
        <v>16</v>
      </c>
      <c r="C45" s="51">
        <f t="shared" si="0"/>
        <v>2.7738255033557047</v>
      </c>
      <c r="D45" s="51">
        <f t="shared" si="0"/>
        <v>4.9854111405835546</v>
      </c>
      <c r="E45" s="51">
        <f t="shared" si="0"/>
        <v>2.3510806536636797</v>
      </c>
      <c r="F45" s="51">
        <f t="shared" si="0"/>
        <v>0.44627808988764045</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168</v>
      </c>
      <c r="D5" s="26" t="s">
        <v>172</v>
      </c>
      <c r="E5" s="26" t="s">
        <v>173</v>
      </c>
      <c r="F5" s="47" t="s">
        <v>178</v>
      </c>
      <c r="G5" s="26" t="s">
        <v>179</v>
      </c>
      <c r="H5" s="26" t="s">
        <v>183</v>
      </c>
      <c r="I5" s="26" t="s">
        <v>186</v>
      </c>
      <c r="J5" s="26" t="s">
        <v>189</v>
      </c>
      <c r="K5" s="1"/>
      <c r="L5" s="1"/>
      <c r="M5" s="1"/>
      <c r="N5" s="1"/>
    </row>
    <row r="6" spans="1:31" ht="17.100000000000001" customHeight="1" thickBot="1" x14ac:dyDescent="0.25">
      <c r="A6" s="1"/>
      <c r="B6" s="28" t="s">
        <v>30</v>
      </c>
      <c r="C6" s="56">
        <v>19</v>
      </c>
      <c r="D6" s="29">
        <v>20</v>
      </c>
      <c r="E6" s="29">
        <v>11</v>
      </c>
      <c r="F6" s="56">
        <v>26</v>
      </c>
      <c r="G6" s="56">
        <v>13</v>
      </c>
      <c r="H6" s="56">
        <v>14</v>
      </c>
      <c r="I6" s="56">
        <v>7</v>
      </c>
      <c r="J6" s="72">
        <v>3</v>
      </c>
      <c r="K6" s="1"/>
      <c r="L6" s="1"/>
      <c r="M6" s="1"/>
      <c r="N6" s="1"/>
    </row>
    <row r="7" spans="1:31" ht="17.100000000000001" customHeight="1" thickBot="1" x14ac:dyDescent="0.25">
      <c r="A7" s="1"/>
      <c r="B7" s="28" t="s">
        <v>31</v>
      </c>
      <c r="C7" s="56">
        <v>10</v>
      </c>
      <c r="D7" s="29">
        <v>7</v>
      </c>
      <c r="E7" s="29">
        <v>4</v>
      </c>
      <c r="F7" s="56">
        <v>3</v>
      </c>
      <c r="G7" s="56">
        <v>0</v>
      </c>
      <c r="H7" s="56">
        <v>0</v>
      </c>
      <c r="I7" s="56">
        <v>6</v>
      </c>
      <c r="J7" s="56">
        <v>4</v>
      </c>
      <c r="K7" s="1"/>
      <c r="L7" s="1"/>
      <c r="M7" s="1"/>
      <c r="N7" s="1"/>
    </row>
    <row r="8" spans="1:31" ht="17.100000000000001" customHeight="1" thickBot="1" x14ac:dyDescent="0.25">
      <c r="A8" s="1"/>
      <c r="B8" s="28" t="s">
        <v>98</v>
      </c>
      <c r="C8" s="56">
        <v>2</v>
      </c>
      <c r="D8" s="29">
        <v>1</v>
      </c>
      <c r="E8" s="29">
        <v>0</v>
      </c>
      <c r="F8" s="56">
        <v>0</v>
      </c>
      <c r="G8" s="56">
        <v>0</v>
      </c>
      <c r="H8" s="56">
        <v>1</v>
      </c>
      <c r="I8" s="56">
        <v>0</v>
      </c>
      <c r="J8" s="56">
        <v>0</v>
      </c>
      <c r="K8" s="1"/>
      <c r="L8" s="1"/>
      <c r="M8" s="1"/>
      <c r="N8" s="1"/>
    </row>
    <row r="9" spans="1:31" ht="17.100000000000001" customHeight="1" thickBot="1" x14ac:dyDescent="0.25">
      <c r="A9" s="1"/>
      <c r="B9" s="28" t="s">
        <v>26</v>
      </c>
      <c r="C9" s="56">
        <v>4</v>
      </c>
      <c r="D9" s="29">
        <v>3</v>
      </c>
      <c r="E9" s="29">
        <v>7</v>
      </c>
      <c r="F9" s="56">
        <v>0</v>
      </c>
      <c r="G9" s="56">
        <v>0</v>
      </c>
      <c r="H9" s="56">
        <v>2</v>
      </c>
      <c r="I9" s="56">
        <v>1</v>
      </c>
      <c r="J9" s="56">
        <v>2</v>
      </c>
      <c r="K9" s="1"/>
      <c r="L9" s="1"/>
      <c r="M9" s="1"/>
      <c r="N9" s="1"/>
    </row>
    <row r="10" spans="1:31" ht="17.100000000000001" customHeight="1" thickBot="1" x14ac:dyDescent="0.25">
      <c r="A10" s="1"/>
      <c r="B10" s="28" t="s">
        <v>8</v>
      </c>
      <c r="C10" s="56">
        <v>7</v>
      </c>
      <c r="D10" s="29">
        <v>4</v>
      </c>
      <c r="E10" s="29">
        <v>3</v>
      </c>
      <c r="F10" s="56">
        <v>1</v>
      </c>
      <c r="G10" s="56">
        <v>3</v>
      </c>
      <c r="H10" s="56">
        <v>4</v>
      </c>
      <c r="I10" s="56">
        <v>0</v>
      </c>
      <c r="J10" s="56">
        <v>2</v>
      </c>
      <c r="K10" s="1"/>
      <c r="L10" s="1"/>
      <c r="M10" s="1"/>
      <c r="N10" s="1"/>
    </row>
    <row r="11" spans="1:31" ht="17.100000000000001" customHeight="1" thickBot="1" x14ac:dyDescent="0.25">
      <c r="A11" s="1"/>
      <c r="B11" s="28" t="s">
        <v>9</v>
      </c>
      <c r="C11" s="56">
        <v>1</v>
      </c>
      <c r="D11" s="29">
        <v>0</v>
      </c>
      <c r="E11" s="29">
        <v>0</v>
      </c>
      <c r="F11" s="56">
        <v>0</v>
      </c>
      <c r="G11" s="56">
        <v>0</v>
      </c>
      <c r="H11" s="56">
        <v>3</v>
      </c>
      <c r="I11" s="56">
        <v>0</v>
      </c>
      <c r="J11" s="56">
        <v>1</v>
      </c>
      <c r="K11" s="1"/>
      <c r="L11" s="1"/>
      <c r="M11" s="1"/>
      <c r="N11" s="1"/>
    </row>
    <row r="12" spans="1:31" ht="17.100000000000001" customHeight="1" thickBot="1" x14ac:dyDescent="0.25">
      <c r="A12" s="1"/>
      <c r="B12" s="28" t="s">
        <v>32</v>
      </c>
      <c r="C12" s="56">
        <v>14</v>
      </c>
      <c r="D12" s="29">
        <v>6</v>
      </c>
      <c r="E12" s="29">
        <v>0</v>
      </c>
      <c r="F12" s="56">
        <v>2</v>
      </c>
      <c r="G12" s="56">
        <v>3</v>
      </c>
      <c r="H12" s="56">
        <v>1</v>
      </c>
      <c r="I12" s="56">
        <v>2</v>
      </c>
      <c r="J12" s="56">
        <v>0</v>
      </c>
      <c r="K12" s="1"/>
      <c r="L12" s="1"/>
      <c r="M12" s="1"/>
      <c r="N12" s="1"/>
    </row>
    <row r="13" spans="1:31" ht="17.100000000000001" customHeight="1" thickBot="1" x14ac:dyDescent="0.25">
      <c r="A13" s="1"/>
      <c r="B13" s="28" t="s">
        <v>28</v>
      </c>
      <c r="C13" s="56">
        <v>0</v>
      </c>
      <c r="D13" s="29">
        <v>0</v>
      </c>
      <c r="E13" s="29">
        <v>1</v>
      </c>
      <c r="F13" s="56">
        <v>0</v>
      </c>
      <c r="G13" s="56">
        <v>0</v>
      </c>
      <c r="H13" s="56">
        <v>1</v>
      </c>
      <c r="I13" s="56">
        <v>1</v>
      </c>
      <c r="J13" s="56">
        <v>2</v>
      </c>
      <c r="K13" s="1"/>
      <c r="L13" s="1"/>
      <c r="M13" s="1"/>
      <c r="N13" s="1"/>
    </row>
    <row r="14" spans="1:31" ht="17.100000000000001" customHeight="1" thickBot="1" x14ac:dyDescent="0.25">
      <c r="A14" s="1"/>
      <c r="B14" s="28" t="s">
        <v>18</v>
      </c>
      <c r="C14" s="56">
        <v>7</v>
      </c>
      <c r="D14" s="29">
        <v>25</v>
      </c>
      <c r="E14" s="29">
        <v>5</v>
      </c>
      <c r="F14" s="56">
        <v>6</v>
      </c>
      <c r="G14" s="56">
        <v>9</v>
      </c>
      <c r="H14" s="56">
        <v>3</v>
      </c>
      <c r="I14" s="56">
        <v>4</v>
      </c>
      <c r="J14" s="72">
        <v>4</v>
      </c>
      <c r="K14" s="1"/>
      <c r="L14" s="1"/>
      <c r="M14" s="1"/>
      <c r="N14" s="1"/>
    </row>
    <row r="15" spans="1:31" ht="17.100000000000001" customHeight="1" thickBot="1" x14ac:dyDescent="0.25">
      <c r="A15" s="1"/>
      <c r="B15" s="28" t="s">
        <v>27</v>
      </c>
      <c r="C15" s="56">
        <v>7</v>
      </c>
      <c r="D15" s="29">
        <v>7</v>
      </c>
      <c r="E15" s="29">
        <v>9</v>
      </c>
      <c r="F15" s="56">
        <v>3</v>
      </c>
      <c r="G15" s="56">
        <v>7</v>
      </c>
      <c r="H15" s="56">
        <v>5</v>
      </c>
      <c r="I15" s="56">
        <v>3</v>
      </c>
      <c r="J15" s="56">
        <v>1</v>
      </c>
      <c r="K15" s="1"/>
      <c r="L15" s="1"/>
      <c r="M15" s="1"/>
      <c r="N15" s="1"/>
    </row>
    <row r="16" spans="1:31" ht="17.100000000000001" customHeight="1" thickBot="1" x14ac:dyDescent="0.25">
      <c r="A16" s="1"/>
      <c r="B16" s="28" t="s">
        <v>15</v>
      </c>
      <c r="C16" s="56">
        <v>1</v>
      </c>
      <c r="D16" s="29">
        <v>1</v>
      </c>
      <c r="E16" s="29">
        <v>1</v>
      </c>
      <c r="F16" s="56">
        <v>0</v>
      </c>
      <c r="G16" s="56">
        <v>1</v>
      </c>
      <c r="H16" s="56">
        <v>1</v>
      </c>
      <c r="I16" s="56">
        <v>5</v>
      </c>
      <c r="J16" s="56">
        <v>3</v>
      </c>
      <c r="K16" s="1"/>
      <c r="L16" s="1"/>
      <c r="M16" s="1"/>
      <c r="N16" s="1"/>
    </row>
    <row r="17" spans="1:31" ht="17.100000000000001" customHeight="1" thickBot="1" x14ac:dyDescent="0.25">
      <c r="A17" s="1"/>
      <c r="B17" s="28" t="s">
        <v>10</v>
      </c>
      <c r="C17" s="56">
        <v>12</v>
      </c>
      <c r="D17" s="29">
        <v>33</v>
      </c>
      <c r="E17" s="29">
        <v>3</v>
      </c>
      <c r="F17" s="56">
        <v>7</v>
      </c>
      <c r="G17" s="56">
        <v>15</v>
      </c>
      <c r="H17" s="56">
        <v>3</v>
      </c>
      <c r="I17" s="56">
        <v>8</v>
      </c>
      <c r="J17" s="56">
        <v>6</v>
      </c>
      <c r="K17" s="1"/>
      <c r="L17" s="1"/>
      <c r="M17" s="1"/>
      <c r="N17" s="1"/>
    </row>
    <row r="18" spans="1:31" ht="17.100000000000001" customHeight="1" thickBot="1" x14ac:dyDescent="0.25">
      <c r="A18" s="1"/>
      <c r="B18" s="28" t="s">
        <v>99</v>
      </c>
      <c r="C18" s="56">
        <v>18</v>
      </c>
      <c r="D18" s="29">
        <v>21</v>
      </c>
      <c r="E18" s="29">
        <v>8</v>
      </c>
      <c r="F18" s="56">
        <v>22</v>
      </c>
      <c r="G18" s="56">
        <v>6</v>
      </c>
      <c r="H18" s="56">
        <v>5</v>
      </c>
      <c r="I18" s="56">
        <v>4</v>
      </c>
      <c r="J18" s="56">
        <v>5</v>
      </c>
      <c r="K18" s="1"/>
      <c r="L18" s="1"/>
      <c r="M18" s="1"/>
      <c r="N18" s="1"/>
    </row>
    <row r="19" spans="1:31" ht="17.100000000000001" customHeight="1" thickBot="1" x14ac:dyDescent="0.25">
      <c r="A19" s="1"/>
      <c r="B19" s="28" t="s">
        <v>100</v>
      </c>
      <c r="C19" s="56">
        <v>0</v>
      </c>
      <c r="D19" s="29">
        <v>3</v>
      </c>
      <c r="E19" s="29">
        <v>3</v>
      </c>
      <c r="F19" s="56">
        <v>5</v>
      </c>
      <c r="G19" s="56">
        <v>1</v>
      </c>
      <c r="H19" s="56">
        <v>3</v>
      </c>
      <c r="I19" s="56">
        <v>3</v>
      </c>
      <c r="J19" s="56">
        <v>0</v>
      </c>
      <c r="K19" s="1"/>
      <c r="L19" s="1"/>
      <c r="M19" s="1"/>
      <c r="N19" s="1"/>
    </row>
    <row r="20" spans="1:31" ht="17.100000000000001" customHeight="1" thickBot="1" x14ac:dyDescent="0.25">
      <c r="A20" s="1"/>
      <c r="B20" s="28" t="s">
        <v>101</v>
      </c>
      <c r="C20" s="56">
        <v>5</v>
      </c>
      <c r="D20" s="29">
        <v>1</v>
      </c>
      <c r="E20" s="29">
        <v>0</v>
      </c>
      <c r="F20" s="56">
        <v>0</v>
      </c>
      <c r="G20" s="56">
        <v>2</v>
      </c>
      <c r="H20" s="56">
        <v>0</v>
      </c>
      <c r="I20" s="56">
        <v>1</v>
      </c>
      <c r="J20" s="56">
        <v>2</v>
      </c>
      <c r="K20" s="1"/>
      <c r="L20" s="1"/>
      <c r="M20" s="1"/>
      <c r="N20" s="1"/>
    </row>
    <row r="21" spans="1:31" ht="17.100000000000001" customHeight="1" thickBot="1" x14ac:dyDescent="0.25">
      <c r="A21" s="1"/>
      <c r="B21" s="28" t="s">
        <v>29</v>
      </c>
      <c r="C21" s="56">
        <v>10</v>
      </c>
      <c r="D21" s="29">
        <v>1</v>
      </c>
      <c r="E21" s="29">
        <v>5</v>
      </c>
      <c r="F21" s="56">
        <v>3</v>
      </c>
      <c r="G21" s="56">
        <v>2</v>
      </c>
      <c r="H21" s="56">
        <v>1</v>
      </c>
      <c r="I21" s="56">
        <v>8</v>
      </c>
      <c r="J21" s="56">
        <v>0</v>
      </c>
      <c r="K21" s="1"/>
      <c r="L21" s="1"/>
      <c r="M21" s="1"/>
      <c r="N21" s="1"/>
    </row>
    <row r="22" spans="1:31" ht="17.100000000000001" customHeight="1" thickBot="1" x14ac:dyDescent="0.25">
      <c r="A22" s="1"/>
      <c r="B22" s="28" t="s">
        <v>11</v>
      </c>
      <c r="C22" s="56">
        <v>4</v>
      </c>
      <c r="D22" s="29">
        <v>0</v>
      </c>
      <c r="E22" s="29">
        <v>0</v>
      </c>
      <c r="F22" s="56">
        <v>0</v>
      </c>
      <c r="G22" s="56">
        <v>0</v>
      </c>
      <c r="H22" s="56">
        <v>1</v>
      </c>
      <c r="I22" s="56">
        <v>0</v>
      </c>
      <c r="J22" s="56">
        <v>0</v>
      </c>
      <c r="K22" s="1"/>
      <c r="L22" s="1"/>
      <c r="M22" s="1"/>
      <c r="N22" s="1"/>
    </row>
    <row r="23" spans="1:31" ht="17.100000000000001" customHeight="1" thickBot="1" x14ac:dyDescent="0.25">
      <c r="A23" s="1"/>
      <c r="B23" s="49" t="s">
        <v>16</v>
      </c>
      <c r="C23" s="48">
        <v>121</v>
      </c>
      <c r="D23" s="48">
        <v>133</v>
      </c>
      <c r="E23" s="48">
        <v>60</v>
      </c>
      <c r="F23" s="48">
        <v>78</v>
      </c>
      <c r="G23" s="48">
        <f>SUM(G6:G22)</f>
        <v>62</v>
      </c>
      <c r="H23" s="48">
        <f>SUM(H6:H22)</f>
        <v>48</v>
      </c>
      <c r="I23" s="48">
        <f>SUM(I6:I22)</f>
        <v>53</v>
      </c>
      <c r="J23" s="48">
        <f>SUM(J6:J22)</f>
        <v>35</v>
      </c>
      <c r="K23" s="1"/>
      <c r="L23" s="1"/>
      <c r="M23" s="1"/>
      <c r="N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76"/>
      <c r="C25" s="76"/>
      <c r="D25" s="76"/>
      <c r="E25" s="76"/>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182</v>
      </c>
      <c r="D27" s="27" t="s">
        <v>185</v>
      </c>
      <c r="E27" s="27" t="s">
        <v>188</v>
      </c>
      <c r="F27" s="27" t="s">
        <v>191</v>
      </c>
      <c r="G27" s="1"/>
      <c r="H27" s="1"/>
      <c r="I27" s="1"/>
      <c r="J27" s="1"/>
      <c r="K27" s="1"/>
      <c r="L27" s="1"/>
    </row>
    <row r="28" spans="1:31" ht="17.100000000000001" customHeight="1" thickBot="1" x14ac:dyDescent="0.25">
      <c r="A28" s="1"/>
      <c r="B28" s="28" t="s">
        <v>30</v>
      </c>
      <c r="C28" s="30">
        <f>+IF(C6&gt;0,(G6-C6)/C6,"-")</f>
        <v>-0.31578947368421051</v>
      </c>
      <c r="D28" s="30">
        <f>+IF(D6&gt;0,(H6-D6)/D6,"-")</f>
        <v>-0.3</v>
      </c>
      <c r="E28" s="30">
        <f>+IF(E6&gt;0,(I6-E6)/E6,"-")</f>
        <v>-0.36363636363636365</v>
      </c>
      <c r="F28" s="30">
        <f>+IF(F6&gt;0,(J6-F6)/F6,"-")</f>
        <v>-0.88461538461538458</v>
      </c>
      <c r="G28" s="1"/>
      <c r="H28" s="1"/>
      <c r="I28" s="1"/>
      <c r="J28" s="1"/>
      <c r="K28" s="1"/>
      <c r="L28" s="1"/>
    </row>
    <row r="29" spans="1:31" ht="17.100000000000001" customHeight="1" thickBot="1" x14ac:dyDescent="0.25">
      <c r="A29" s="1"/>
      <c r="B29" s="28" t="s">
        <v>31</v>
      </c>
      <c r="C29" s="30">
        <f t="shared" ref="C29:C45" si="0">+IF(C7&gt;0,(G7-C7)/C7,"-")</f>
        <v>-1</v>
      </c>
      <c r="D29" s="30">
        <f t="shared" ref="D29:D45" si="1">+IF(D7&gt;0,(H7-D7)/D7,"-")</f>
        <v>-1</v>
      </c>
      <c r="E29" s="30">
        <f t="shared" ref="E29:E45" si="2">+IF(E7&gt;0,(I7-E7)/E7,"-")</f>
        <v>0.5</v>
      </c>
      <c r="F29" s="30">
        <f t="shared" ref="F29:F45" si="3">+IF(F7&gt;0,(J7-F7)/F7,"-")</f>
        <v>0.33333333333333331</v>
      </c>
      <c r="G29" s="1"/>
      <c r="H29" s="1"/>
      <c r="I29" s="1"/>
      <c r="J29" s="1"/>
      <c r="K29" s="1"/>
      <c r="L29" s="1"/>
    </row>
    <row r="30" spans="1:31" ht="17.100000000000001" customHeight="1" thickBot="1" x14ac:dyDescent="0.25">
      <c r="A30" s="1"/>
      <c r="B30" s="28" t="s">
        <v>98</v>
      </c>
      <c r="C30" s="30">
        <f t="shared" si="0"/>
        <v>-1</v>
      </c>
      <c r="D30" s="30">
        <f t="shared" si="1"/>
        <v>0</v>
      </c>
      <c r="E30" s="30" t="str">
        <f t="shared" si="2"/>
        <v>-</v>
      </c>
      <c r="F30" s="30" t="str">
        <f t="shared" si="3"/>
        <v>-</v>
      </c>
      <c r="G30" s="1"/>
      <c r="H30" s="1"/>
      <c r="I30" s="1"/>
      <c r="J30" s="1"/>
      <c r="K30" s="1"/>
      <c r="L30" s="1"/>
    </row>
    <row r="31" spans="1:31" ht="17.100000000000001" customHeight="1" thickBot="1" x14ac:dyDescent="0.25">
      <c r="A31" s="1"/>
      <c r="B31" s="28" t="s">
        <v>26</v>
      </c>
      <c r="C31" s="30">
        <f t="shared" si="0"/>
        <v>-1</v>
      </c>
      <c r="D31" s="30">
        <f t="shared" si="1"/>
        <v>-0.33333333333333331</v>
      </c>
      <c r="E31" s="30">
        <f t="shared" si="2"/>
        <v>-0.8571428571428571</v>
      </c>
      <c r="F31" s="30" t="str">
        <f t="shared" si="3"/>
        <v>-</v>
      </c>
      <c r="G31" s="1"/>
      <c r="H31" s="1"/>
      <c r="I31" s="1"/>
      <c r="J31" s="1"/>
      <c r="K31" s="1"/>
      <c r="L31" s="1"/>
    </row>
    <row r="32" spans="1:31" ht="17.100000000000001" customHeight="1" thickBot="1" x14ac:dyDescent="0.25">
      <c r="A32" s="1"/>
      <c r="B32" s="28" t="s">
        <v>8</v>
      </c>
      <c r="C32" s="30">
        <f t="shared" si="0"/>
        <v>-0.5714285714285714</v>
      </c>
      <c r="D32" s="30">
        <f t="shared" si="1"/>
        <v>0</v>
      </c>
      <c r="E32" s="30">
        <f t="shared" si="2"/>
        <v>-1</v>
      </c>
      <c r="F32" s="30">
        <f t="shared" si="3"/>
        <v>1</v>
      </c>
      <c r="G32" s="1"/>
      <c r="H32" s="1"/>
      <c r="I32" s="1"/>
      <c r="J32" s="1"/>
      <c r="K32" s="1"/>
      <c r="L32" s="1"/>
    </row>
    <row r="33" spans="1:12" ht="17.100000000000001" customHeight="1" thickBot="1" x14ac:dyDescent="0.25">
      <c r="A33" s="1"/>
      <c r="B33" s="28" t="s">
        <v>9</v>
      </c>
      <c r="C33" s="30">
        <f t="shared" si="0"/>
        <v>-1</v>
      </c>
      <c r="D33" s="30" t="str">
        <f t="shared" si="1"/>
        <v>-</v>
      </c>
      <c r="E33" s="30" t="str">
        <f t="shared" si="2"/>
        <v>-</v>
      </c>
      <c r="F33" s="30" t="str">
        <f t="shared" si="3"/>
        <v>-</v>
      </c>
      <c r="G33" s="1"/>
      <c r="H33" s="1"/>
      <c r="I33" s="1"/>
      <c r="J33" s="1"/>
      <c r="K33" s="1"/>
      <c r="L33" s="1"/>
    </row>
    <row r="34" spans="1:12" ht="17.100000000000001" customHeight="1" thickBot="1" x14ac:dyDescent="0.25">
      <c r="A34" s="1"/>
      <c r="B34" s="28" t="s">
        <v>32</v>
      </c>
      <c r="C34" s="30">
        <f t="shared" si="0"/>
        <v>-0.7857142857142857</v>
      </c>
      <c r="D34" s="30">
        <f t="shared" si="1"/>
        <v>-0.83333333333333337</v>
      </c>
      <c r="E34" s="30" t="str">
        <f t="shared" si="2"/>
        <v>-</v>
      </c>
      <c r="F34" s="30">
        <f t="shared" si="3"/>
        <v>-1</v>
      </c>
      <c r="G34" s="1"/>
      <c r="H34" s="1"/>
      <c r="I34" s="1"/>
      <c r="J34" s="1"/>
      <c r="K34" s="1"/>
      <c r="L34" s="1"/>
    </row>
    <row r="35" spans="1:12" ht="17.100000000000001" customHeight="1" thickBot="1" x14ac:dyDescent="0.25">
      <c r="A35" s="1"/>
      <c r="B35" s="28" t="s">
        <v>28</v>
      </c>
      <c r="C35" s="30" t="str">
        <f t="shared" si="0"/>
        <v>-</v>
      </c>
      <c r="D35" s="30" t="str">
        <f t="shared" si="1"/>
        <v>-</v>
      </c>
      <c r="E35" s="30">
        <f t="shared" si="2"/>
        <v>0</v>
      </c>
      <c r="F35" s="30" t="str">
        <f t="shared" si="3"/>
        <v>-</v>
      </c>
      <c r="G35" s="1"/>
      <c r="H35" s="1"/>
      <c r="I35" s="1"/>
      <c r="J35" s="1"/>
      <c r="K35" s="1"/>
      <c r="L35" s="1"/>
    </row>
    <row r="36" spans="1:12" ht="17.100000000000001" customHeight="1" thickBot="1" x14ac:dyDescent="0.25">
      <c r="A36" s="1"/>
      <c r="B36" s="28" t="s">
        <v>18</v>
      </c>
      <c r="C36" s="30">
        <f t="shared" si="0"/>
        <v>0.2857142857142857</v>
      </c>
      <c r="D36" s="30">
        <f t="shared" si="1"/>
        <v>-0.88</v>
      </c>
      <c r="E36" s="30">
        <f t="shared" si="2"/>
        <v>-0.2</v>
      </c>
      <c r="F36" s="75">
        <f t="shared" si="3"/>
        <v>-0.33333333333333331</v>
      </c>
      <c r="G36" s="1"/>
      <c r="H36" s="1"/>
      <c r="I36" s="1"/>
      <c r="J36" s="1"/>
      <c r="K36" s="1"/>
      <c r="L36" s="1"/>
    </row>
    <row r="37" spans="1:12" ht="17.100000000000001" customHeight="1" thickBot="1" x14ac:dyDescent="0.25">
      <c r="A37" s="1"/>
      <c r="B37" s="28" t="s">
        <v>27</v>
      </c>
      <c r="C37" s="30">
        <f t="shared" si="0"/>
        <v>0</v>
      </c>
      <c r="D37" s="30">
        <f t="shared" si="1"/>
        <v>-0.2857142857142857</v>
      </c>
      <c r="E37" s="30">
        <f t="shared" si="2"/>
        <v>-0.66666666666666663</v>
      </c>
      <c r="F37" s="30">
        <f t="shared" si="3"/>
        <v>-0.66666666666666663</v>
      </c>
      <c r="G37" s="1"/>
      <c r="H37" s="1"/>
      <c r="I37" s="1"/>
      <c r="J37" s="1"/>
      <c r="K37" s="1"/>
      <c r="L37" s="1"/>
    </row>
    <row r="38" spans="1:12" ht="17.100000000000001" customHeight="1" thickBot="1" x14ac:dyDescent="0.25">
      <c r="A38" s="1"/>
      <c r="B38" s="28" t="s">
        <v>15</v>
      </c>
      <c r="C38" s="30">
        <f t="shared" si="0"/>
        <v>0</v>
      </c>
      <c r="D38" s="30">
        <f t="shared" si="1"/>
        <v>0</v>
      </c>
      <c r="E38" s="30">
        <f t="shared" si="2"/>
        <v>4</v>
      </c>
      <c r="F38" s="30" t="str">
        <f t="shared" si="3"/>
        <v>-</v>
      </c>
      <c r="G38" s="1"/>
      <c r="H38" s="1"/>
      <c r="I38" s="1"/>
      <c r="J38" s="1"/>
      <c r="K38" s="1"/>
      <c r="L38" s="1"/>
    </row>
    <row r="39" spans="1:12" ht="17.100000000000001" customHeight="1" thickBot="1" x14ac:dyDescent="0.25">
      <c r="A39" s="1"/>
      <c r="B39" s="28" t="s">
        <v>10</v>
      </c>
      <c r="C39" s="30">
        <f t="shared" si="0"/>
        <v>0.25</v>
      </c>
      <c r="D39" s="30">
        <f t="shared" si="1"/>
        <v>-0.90909090909090906</v>
      </c>
      <c r="E39" s="30">
        <f t="shared" si="2"/>
        <v>1.6666666666666667</v>
      </c>
      <c r="F39" s="30">
        <f t="shared" si="3"/>
        <v>-0.14285714285714285</v>
      </c>
      <c r="G39" s="1"/>
      <c r="H39" s="1"/>
      <c r="I39" s="1"/>
      <c r="J39" s="1"/>
      <c r="K39" s="1"/>
      <c r="L39" s="1"/>
    </row>
    <row r="40" spans="1:12" ht="17.100000000000001" customHeight="1" thickBot="1" x14ac:dyDescent="0.25">
      <c r="A40" s="1"/>
      <c r="B40" s="28" t="s">
        <v>99</v>
      </c>
      <c r="C40" s="30">
        <f t="shared" si="0"/>
        <v>-0.66666666666666663</v>
      </c>
      <c r="D40" s="30">
        <f t="shared" si="1"/>
        <v>-0.76190476190476186</v>
      </c>
      <c r="E40" s="30">
        <f t="shared" si="2"/>
        <v>-0.5</v>
      </c>
      <c r="F40" s="30">
        <f t="shared" si="3"/>
        <v>-0.77272727272727271</v>
      </c>
      <c r="G40" s="1"/>
      <c r="H40" s="1"/>
      <c r="I40" s="1"/>
      <c r="J40" s="1"/>
      <c r="K40" s="1"/>
      <c r="L40" s="1"/>
    </row>
    <row r="41" spans="1:12" ht="17.100000000000001" customHeight="1" thickBot="1" x14ac:dyDescent="0.25">
      <c r="A41" s="1"/>
      <c r="B41" s="28" t="s">
        <v>100</v>
      </c>
      <c r="C41" s="30" t="str">
        <f t="shared" si="0"/>
        <v>-</v>
      </c>
      <c r="D41" s="30">
        <f t="shared" si="1"/>
        <v>0</v>
      </c>
      <c r="E41" s="30">
        <f t="shared" si="2"/>
        <v>0</v>
      </c>
      <c r="F41" s="30">
        <f t="shared" si="3"/>
        <v>-1</v>
      </c>
      <c r="G41" s="1"/>
      <c r="H41" s="1"/>
      <c r="I41" s="1"/>
      <c r="J41" s="1"/>
      <c r="K41" s="1"/>
      <c r="L41" s="1"/>
    </row>
    <row r="42" spans="1:12" ht="17.100000000000001" customHeight="1" thickBot="1" x14ac:dyDescent="0.25">
      <c r="A42" s="1"/>
      <c r="B42" s="28" t="s">
        <v>101</v>
      </c>
      <c r="C42" s="30">
        <f t="shared" si="0"/>
        <v>-0.6</v>
      </c>
      <c r="D42" s="30">
        <f t="shared" si="1"/>
        <v>-1</v>
      </c>
      <c r="E42" s="30" t="str">
        <f t="shared" si="2"/>
        <v>-</v>
      </c>
      <c r="F42" s="30" t="str">
        <f t="shared" si="3"/>
        <v>-</v>
      </c>
      <c r="G42" s="1"/>
      <c r="H42" s="1"/>
      <c r="I42" s="1"/>
      <c r="J42" s="1"/>
      <c r="K42" s="1"/>
      <c r="L42" s="1"/>
    </row>
    <row r="43" spans="1:12" ht="17.100000000000001" customHeight="1" thickBot="1" x14ac:dyDescent="0.25">
      <c r="A43" s="1"/>
      <c r="B43" s="28" t="s">
        <v>29</v>
      </c>
      <c r="C43" s="30">
        <f t="shared" si="0"/>
        <v>-0.8</v>
      </c>
      <c r="D43" s="30">
        <f t="shared" si="1"/>
        <v>0</v>
      </c>
      <c r="E43" s="30">
        <f t="shared" si="2"/>
        <v>0.6</v>
      </c>
      <c r="F43" s="30">
        <f t="shared" si="3"/>
        <v>-1</v>
      </c>
      <c r="G43" s="1"/>
      <c r="H43" s="1"/>
      <c r="I43" s="1"/>
      <c r="J43" s="1"/>
      <c r="K43" s="1"/>
      <c r="L43" s="1"/>
    </row>
    <row r="44" spans="1:12" ht="17.100000000000001" customHeight="1" thickBot="1" x14ac:dyDescent="0.25">
      <c r="A44" s="1"/>
      <c r="B44" s="28" t="s">
        <v>11</v>
      </c>
      <c r="C44" s="58">
        <f t="shared" si="0"/>
        <v>-1</v>
      </c>
      <c r="D44" s="30" t="str">
        <f t="shared" si="1"/>
        <v>-</v>
      </c>
      <c r="E44" s="30" t="str">
        <f t="shared" si="2"/>
        <v>-</v>
      </c>
      <c r="F44" s="30" t="str">
        <f t="shared" si="3"/>
        <v>-</v>
      </c>
      <c r="G44" s="1"/>
      <c r="H44" s="1"/>
      <c r="I44" s="1"/>
      <c r="J44" s="1"/>
      <c r="K44" s="1"/>
      <c r="L44" s="1"/>
    </row>
    <row r="45" spans="1:12" ht="17.100000000000001" customHeight="1" thickBot="1" x14ac:dyDescent="0.25">
      <c r="A45" s="1"/>
      <c r="B45" s="49" t="s">
        <v>16</v>
      </c>
      <c r="C45" s="51">
        <f t="shared" si="0"/>
        <v>-0.48760330578512395</v>
      </c>
      <c r="D45" s="51">
        <f t="shared" si="1"/>
        <v>-0.63909774436090228</v>
      </c>
      <c r="E45" s="51">
        <f t="shared" si="2"/>
        <v>-0.11666666666666667</v>
      </c>
      <c r="F45" s="51">
        <f t="shared" si="3"/>
        <v>-0.55128205128205132</v>
      </c>
      <c r="G45" s="1"/>
      <c r="H45" s="1"/>
      <c r="I45" s="1"/>
      <c r="J45" s="1"/>
      <c r="K45" s="1"/>
      <c r="L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168</v>
      </c>
      <c r="D5" s="26" t="s">
        <v>172</v>
      </c>
      <c r="E5" s="26" t="s">
        <v>173</v>
      </c>
      <c r="F5" s="47" t="s">
        <v>178</v>
      </c>
      <c r="G5" s="26" t="s">
        <v>179</v>
      </c>
      <c r="H5" s="26" t="s">
        <v>183</v>
      </c>
      <c r="I5" s="26" t="s">
        <v>186</v>
      </c>
      <c r="J5" s="26" t="s">
        <v>189</v>
      </c>
    </row>
    <row r="6" spans="2:17" ht="17.100000000000001" customHeight="1" thickBot="1" x14ac:dyDescent="0.25">
      <c r="B6" s="28" t="s">
        <v>30</v>
      </c>
      <c r="C6" s="29">
        <v>108</v>
      </c>
      <c r="D6" s="29">
        <v>96</v>
      </c>
      <c r="E6" s="29">
        <v>112</v>
      </c>
      <c r="F6" s="29">
        <v>137</v>
      </c>
      <c r="G6" s="29">
        <v>179</v>
      </c>
      <c r="H6" s="29">
        <v>162</v>
      </c>
      <c r="I6" s="29">
        <v>142</v>
      </c>
      <c r="J6" s="29">
        <v>137</v>
      </c>
    </row>
    <row r="7" spans="2:17" ht="17.100000000000001" customHeight="1" thickBot="1" x14ac:dyDescent="0.25">
      <c r="B7" s="28" t="s">
        <v>31</v>
      </c>
      <c r="C7" s="29">
        <v>22</v>
      </c>
      <c r="D7" s="29">
        <v>19</v>
      </c>
      <c r="E7" s="29">
        <v>37</v>
      </c>
      <c r="F7" s="29">
        <v>25</v>
      </c>
      <c r="G7" s="29">
        <v>22</v>
      </c>
      <c r="H7" s="29">
        <v>39</v>
      </c>
      <c r="I7" s="29">
        <v>24</v>
      </c>
      <c r="J7" s="29">
        <v>11</v>
      </c>
    </row>
    <row r="8" spans="2:17" ht="17.100000000000001" customHeight="1" thickBot="1" x14ac:dyDescent="0.25">
      <c r="B8" s="28" t="s">
        <v>98</v>
      </c>
      <c r="C8" s="29">
        <v>9</v>
      </c>
      <c r="D8" s="29">
        <v>20</v>
      </c>
      <c r="E8" s="29">
        <v>6</v>
      </c>
      <c r="F8" s="29">
        <v>9</v>
      </c>
      <c r="G8" s="29">
        <v>17</v>
      </c>
      <c r="H8" s="29">
        <v>3</v>
      </c>
      <c r="I8" s="29">
        <v>4</v>
      </c>
      <c r="J8" s="29">
        <v>11</v>
      </c>
    </row>
    <row r="9" spans="2:17" ht="17.100000000000001" customHeight="1" thickBot="1" x14ac:dyDescent="0.25">
      <c r="B9" s="28" t="s">
        <v>26</v>
      </c>
      <c r="C9" s="29">
        <v>31</v>
      </c>
      <c r="D9" s="29">
        <v>26</v>
      </c>
      <c r="E9" s="29">
        <v>43</v>
      </c>
      <c r="F9" s="29">
        <v>26</v>
      </c>
      <c r="G9" s="29">
        <v>19</v>
      </c>
      <c r="H9" s="29">
        <v>18</v>
      </c>
      <c r="I9" s="29">
        <v>29</v>
      </c>
      <c r="J9" s="29">
        <v>36</v>
      </c>
    </row>
    <row r="10" spans="2:17" ht="17.100000000000001" customHeight="1" thickBot="1" x14ac:dyDescent="0.25">
      <c r="B10" s="28" t="s">
        <v>8</v>
      </c>
      <c r="C10" s="29">
        <v>37</v>
      </c>
      <c r="D10" s="29">
        <v>33</v>
      </c>
      <c r="E10" s="29">
        <v>24</v>
      </c>
      <c r="F10" s="29">
        <v>19</v>
      </c>
      <c r="G10" s="29">
        <v>13</v>
      </c>
      <c r="H10" s="29">
        <v>36</v>
      </c>
      <c r="I10" s="29">
        <v>13</v>
      </c>
      <c r="J10" s="29">
        <v>30</v>
      </c>
    </row>
    <row r="11" spans="2:17" ht="17.100000000000001" customHeight="1" thickBot="1" x14ac:dyDescent="0.25">
      <c r="B11" s="28" t="s">
        <v>9</v>
      </c>
      <c r="C11" s="29">
        <v>9</v>
      </c>
      <c r="D11" s="29">
        <v>3</v>
      </c>
      <c r="E11" s="29">
        <v>8</v>
      </c>
      <c r="F11" s="29">
        <v>15</v>
      </c>
      <c r="G11" s="29">
        <v>6</v>
      </c>
      <c r="H11" s="29">
        <v>5</v>
      </c>
      <c r="I11" s="29">
        <v>2</v>
      </c>
      <c r="J11" s="29">
        <v>6</v>
      </c>
    </row>
    <row r="12" spans="2:17" ht="17.100000000000001" customHeight="1" thickBot="1" x14ac:dyDescent="0.25">
      <c r="B12" s="28" t="s">
        <v>32</v>
      </c>
      <c r="C12" s="29">
        <v>34</v>
      </c>
      <c r="D12" s="29">
        <v>40</v>
      </c>
      <c r="E12" s="29">
        <v>34</v>
      </c>
      <c r="F12" s="29">
        <v>52</v>
      </c>
      <c r="G12" s="29">
        <v>29</v>
      </c>
      <c r="H12" s="29">
        <v>32</v>
      </c>
      <c r="I12" s="29">
        <v>30</v>
      </c>
      <c r="J12" s="29">
        <v>28</v>
      </c>
    </row>
    <row r="13" spans="2:17" ht="17.100000000000001" customHeight="1" thickBot="1" x14ac:dyDescent="0.25">
      <c r="B13" s="28" t="s">
        <v>28</v>
      </c>
      <c r="C13" s="29">
        <v>5</v>
      </c>
      <c r="D13" s="29">
        <v>7</v>
      </c>
      <c r="E13" s="29">
        <v>11</v>
      </c>
      <c r="F13" s="29">
        <v>25</v>
      </c>
      <c r="G13" s="29">
        <v>10</v>
      </c>
      <c r="H13" s="29">
        <v>12</v>
      </c>
      <c r="I13" s="29">
        <v>12</v>
      </c>
      <c r="J13" s="29">
        <v>14</v>
      </c>
    </row>
    <row r="14" spans="2:17" ht="17.100000000000001" customHeight="1" thickBot="1" x14ac:dyDescent="0.25">
      <c r="B14" s="28" t="s">
        <v>18</v>
      </c>
      <c r="C14" s="29">
        <v>352</v>
      </c>
      <c r="D14" s="29">
        <v>305</v>
      </c>
      <c r="E14" s="29">
        <v>397</v>
      </c>
      <c r="F14" s="29">
        <v>283</v>
      </c>
      <c r="G14" s="29">
        <v>215</v>
      </c>
      <c r="H14" s="29">
        <v>694</v>
      </c>
      <c r="I14" s="29">
        <v>147</v>
      </c>
      <c r="J14" s="29">
        <v>116</v>
      </c>
    </row>
    <row r="15" spans="2:17" ht="17.100000000000001" customHeight="1" thickBot="1" x14ac:dyDescent="0.25">
      <c r="B15" s="28" t="s">
        <v>27</v>
      </c>
      <c r="C15" s="29">
        <v>63</v>
      </c>
      <c r="D15" s="29">
        <v>62</v>
      </c>
      <c r="E15" s="29">
        <v>49</v>
      </c>
      <c r="F15" s="29">
        <v>85</v>
      </c>
      <c r="G15" s="29">
        <v>73</v>
      </c>
      <c r="H15" s="29">
        <v>66</v>
      </c>
      <c r="I15" s="29">
        <v>49</v>
      </c>
      <c r="J15" s="29">
        <v>101</v>
      </c>
    </row>
    <row r="16" spans="2:17" ht="17.100000000000001" customHeight="1" thickBot="1" x14ac:dyDescent="0.25">
      <c r="B16" s="28" t="s">
        <v>15</v>
      </c>
      <c r="C16" s="29">
        <v>8</v>
      </c>
      <c r="D16" s="29">
        <v>8</v>
      </c>
      <c r="E16" s="29">
        <v>7</v>
      </c>
      <c r="F16" s="29">
        <v>9</v>
      </c>
      <c r="G16" s="29">
        <v>12</v>
      </c>
      <c r="H16" s="29">
        <v>3</v>
      </c>
      <c r="I16" s="29">
        <v>7</v>
      </c>
      <c r="J16" s="29">
        <v>13</v>
      </c>
    </row>
    <row r="17" spans="2:11" ht="17.100000000000001" customHeight="1" thickBot="1" x14ac:dyDescent="0.25">
      <c r="B17" s="28" t="s">
        <v>10</v>
      </c>
      <c r="C17" s="29">
        <v>68</v>
      </c>
      <c r="D17" s="29">
        <v>65</v>
      </c>
      <c r="E17" s="29">
        <v>55</v>
      </c>
      <c r="F17" s="29">
        <v>74</v>
      </c>
      <c r="G17" s="29">
        <v>40</v>
      </c>
      <c r="H17" s="29">
        <v>67</v>
      </c>
      <c r="I17" s="29">
        <v>64</v>
      </c>
      <c r="J17" s="29">
        <v>73</v>
      </c>
    </row>
    <row r="18" spans="2:11" ht="17.100000000000001" customHeight="1" thickBot="1" x14ac:dyDescent="0.25">
      <c r="B18" s="28" t="s">
        <v>99</v>
      </c>
      <c r="C18" s="29">
        <v>151</v>
      </c>
      <c r="D18" s="29">
        <v>116</v>
      </c>
      <c r="E18" s="29">
        <v>149</v>
      </c>
      <c r="F18" s="29">
        <v>111</v>
      </c>
      <c r="G18" s="29">
        <v>66</v>
      </c>
      <c r="H18" s="29">
        <v>65</v>
      </c>
      <c r="I18" s="29">
        <v>70</v>
      </c>
      <c r="J18" s="29">
        <v>87</v>
      </c>
    </row>
    <row r="19" spans="2:11" ht="17.100000000000001" customHeight="1" thickBot="1" x14ac:dyDescent="0.25">
      <c r="B19" s="28" t="s">
        <v>100</v>
      </c>
      <c r="C19" s="29">
        <v>30</v>
      </c>
      <c r="D19" s="29">
        <v>42</v>
      </c>
      <c r="E19" s="29">
        <v>42</v>
      </c>
      <c r="F19" s="29">
        <v>62</v>
      </c>
      <c r="G19" s="29">
        <v>36</v>
      </c>
      <c r="H19" s="29">
        <v>35</v>
      </c>
      <c r="I19" s="29">
        <v>28</v>
      </c>
      <c r="J19" s="29">
        <v>41</v>
      </c>
    </row>
    <row r="20" spans="2:11" ht="17.100000000000001" customHeight="1" thickBot="1" x14ac:dyDescent="0.25">
      <c r="B20" s="28" t="s">
        <v>101</v>
      </c>
      <c r="C20" s="29">
        <v>7</v>
      </c>
      <c r="D20" s="29">
        <v>12</v>
      </c>
      <c r="E20" s="29">
        <v>7</v>
      </c>
      <c r="F20" s="29">
        <v>6</v>
      </c>
      <c r="G20" s="29">
        <v>7</v>
      </c>
      <c r="H20" s="29">
        <v>3</v>
      </c>
      <c r="I20" s="29">
        <v>11</v>
      </c>
      <c r="J20" s="29">
        <v>22</v>
      </c>
    </row>
    <row r="21" spans="2:11" ht="17.100000000000001" customHeight="1" thickBot="1" x14ac:dyDescent="0.25">
      <c r="B21" s="28" t="s">
        <v>29</v>
      </c>
      <c r="C21" s="29">
        <v>54</v>
      </c>
      <c r="D21" s="29">
        <v>37</v>
      </c>
      <c r="E21" s="29">
        <v>30</v>
      </c>
      <c r="F21" s="29">
        <v>47</v>
      </c>
      <c r="G21" s="29">
        <v>27</v>
      </c>
      <c r="H21" s="29">
        <v>44</v>
      </c>
      <c r="I21" s="29">
        <v>11</v>
      </c>
      <c r="J21" s="29">
        <v>13</v>
      </c>
      <c r="K21" s="59"/>
    </row>
    <row r="22" spans="2:11" ht="17.100000000000001" customHeight="1" thickBot="1" x14ac:dyDescent="0.25">
      <c r="B22" s="28" t="s">
        <v>11</v>
      </c>
      <c r="C22" s="29">
        <v>6</v>
      </c>
      <c r="D22" s="29">
        <v>8</v>
      </c>
      <c r="E22" s="29">
        <v>5</v>
      </c>
      <c r="F22" s="29">
        <v>6</v>
      </c>
      <c r="G22" s="29">
        <v>2</v>
      </c>
      <c r="H22" s="29">
        <v>8</v>
      </c>
      <c r="I22" s="29">
        <v>3</v>
      </c>
      <c r="J22" s="29">
        <v>5</v>
      </c>
    </row>
    <row r="23" spans="2:11" ht="17.100000000000001" customHeight="1" thickBot="1" x14ac:dyDescent="0.25">
      <c r="B23" s="49" t="s">
        <v>16</v>
      </c>
      <c r="C23" s="48">
        <v>994</v>
      </c>
      <c r="D23" s="48">
        <v>899</v>
      </c>
      <c r="E23" s="48">
        <v>1016</v>
      </c>
      <c r="F23" s="48">
        <v>991</v>
      </c>
      <c r="G23" s="48">
        <f>SUM(G6:G22)</f>
        <v>773</v>
      </c>
      <c r="H23" s="48">
        <f>SUM(H6:H22)</f>
        <v>1292</v>
      </c>
      <c r="I23" s="48">
        <f>SUM(I6:I22)</f>
        <v>646</v>
      </c>
      <c r="J23" s="48">
        <f>SUM(J6:J22)</f>
        <v>744</v>
      </c>
    </row>
    <row r="24" spans="2:11" ht="25.5" customHeight="1" x14ac:dyDescent="0.2">
      <c r="K24" s="17"/>
    </row>
    <row r="25" spans="2:11" ht="33.75" customHeight="1" x14ac:dyDescent="0.2">
      <c r="B25" s="50"/>
      <c r="C25" s="50"/>
      <c r="D25" s="50"/>
      <c r="E25" s="50"/>
    </row>
    <row r="27" spans="2:11" ht="39" customHeight="1" x14ac:dyDescent="0.2">
      <c r="C27" s="27" t="s">
        <v>182</v>
      </c>
      <c r="D27" s="27" t="s">
        <v>185</v>
      </c>
      <c r="E27" s="27" t="s">
        <v>188</v>
      </c>
      <c r="F27" s="27" t="s">
        <v>191</v>
      </c>
    </row>
    <row r="28" spans="2:11" ht="17.100000000000001" customHeight="1" thickBot="1" x14ac:dyDescent="0.25">
      <c r="B28" s="28" t="s">
        <v>30</v>
      </c>
      <c r="C28" s="30">
        <f>+IF(C6&gt;0,(G6-C6)/C6,"-")</f>
        <v>0.65740740740740744</v>
      </c>
      <c r="D28" s="30">
        <f>+IF(D6&gt;0,(H6-D6)/D6,"-")</f>
        <v>0.6875</v>
      </c>
      <c r="E28" s="30">
        <f>+IF(E6&gt;0,(I6-E6)/E6,"-")</f>
        <v>0.26785714285714285</v>
      </c>
      <c r="F28" s="30">
        <f>+IF(F6&gt;0,(J6-F6)/F6,"-")</f>
        <v>0</v>
      </c>
    </row>
    <row r="29" spans="2:11" ht="17.100000000000001" customHeight="1" thickBot="1" x14ac:dyDescent="0.25">
      <c r="B29" s="28" t="s">
        <v>31</v>
      </c>
      <c r="C29" s="30">
        <f t="shared" ref="C29:C45" si="0">+IF(C7&gt;0,(G7-C7)/C7,"-")</f>
        <v>0</v>
      </c>
      <c r="D29" s="30">
        <f t="shared" ref="D29:D45" si="1">+IF(D7&gt;0,(H7-D7)/D7,"-")</f>
        <v>1.0526315789473684</v>
      </c>
      <c r="E29" s="30">
        <f t="shared" ref="E29:E45" si="2">+IF(E7&gt;0,(I7-E7)/E7,"-")</f>
        <v>-0.35135135135135137</v>
      </c>
      <c r="F29" s="30">
        <f t="shared" ref="F29:F45" si="3">+IF(F7&gt;0,(J7-F7)/F7,"-")</f>
        <v>-0.56000000000000005</v>
      </c>
    </row>
    <row r="30" spans="2:11" ht="17.100000000000001" customHeight="1" thickBot="1" x14ac:dyDescent="0.25">
      <c r="B30" s="28" t="s">
        <v>98</v>
      </c>
      <c r="C30" s="30">
        <f t="shared" si="0"/>
        <v>0.88888888888888884</v>
      </c>
      <c r="D30" s="30">
        <f t="shared" si="1"/>
        <v>-0.85</v>
      </c>
      <c r="E30" s="30">
        <f t="shared" si="2"/>
        <v>-0.33333333333333331</v>
      </c>
      <c r="F30" s="30">
        <f t="shared" si="3"/>
        <v>0.22222222222222221</v>
      </c>
    </row>
    <row r="31" spans="2:11" ht="17.100000000000001" customHeight="1" thickBot="1" x14ac:dyDescent="0.25">
      <c r="B31" s="28" t="s">
        <v>26</v>
      </c>
      <c r="C31" s="30">
        <f t="shared" si="0"/>
        <v>-0.38709677419354838</v>
      </c>
      <c r="D31" s="30">
        <f t="shared" si="1"/>
        <v>-0.30769230769230771</v>
      </c>
      <c r="E31" s="30">
        <f t="shared" si="2"/>
        <v>-0.32558139534883723</v>
      </c>
      <c r="F31" s="30">
        <f t="shared" si="3"/>
        <v>0.38461538461538464</v>
      </c>
    </row>
    <row r="32" spans="2:11" ht="17.100000000000001" customHeight="1" thickBot="1" x14ac:dyDescent="0.25">
      <c r="B32" s="28" t="s">
        <v>8</v>
      </c>
      <c r="C32" s="30">
        <f t="shared" si="0"/>
        <v>-0.64864864864864868</v>
      </c>
      <c r="D32" s="30">
        <f t="shared" si="1"/>
        <v>9.0909090909090912E-2</v>
      </c>
      <c r="E32" s="30">
        <f t="shared" si="2"/>
        <v>-0.45833333333333331</v>
      </c>
      <c r="F32" s="30">
        <f t="shared" si="3"/>
        <v>0.57894736842105265</v>
      </c>
    </row>
    <row r="33" spans="2:6" ht="17.100000000000001" customHeight="1" thickBot="1" x14ac:dyDescent="0.25">
      <c r="B33" s="28" t="s">
        <v>9</v>
      </c>
      <c r="C33" s="30">
        <f t="shared" si="0"/>
        <v>-0.33333333333333331</v>
      </c>
      <c r="D33" s="30">
        <f t="shared" si="1"/>
        <v>0.66666666666666663</v>
      </c>
      <c r="E33" s="30">
        <f t="shared" si="2"/>
        <v>-0.75</v>
      </c>
      <c r="F33" s="30">
        <f t="shared" si="3"/>
        <v>-0.6</v>
      </c>
    </row>
    <row r="34" spans="2:6" ht="17.100000000000001" customHeight="1" thickBot="1" x14ac:dyDescent="0.25">
      <c r="B34" s="28" t="s">
        <v>32</v>
      </c>
      <c r="C34" s="30">
        <f t="shared" si="0"/>
        <v>-0.14705882352941177</v>
      </c>
      <c r="D34" s="30">
        <f t="shared" si="1"/>
        <v>-0.2</v>
      </c>
      <c r="E34" s="30">
        <f t="shared" si="2"/>
        <v>-0.11764705882352941</v>
      </c>
      <c r="F34" s="30">
        <f t="shared" si="3"/>
        <v>-0.46153846153846156</v>
      </c>
    </row>
    <row r="35" spans="2:6" ht="17.100000000000001" customHeight="1" thickBot="1" x14ac:dyDescent="0.25">
      <c r="B35" s="28" t="s">
        <v>28</v>
      </c>
      <c r="C35" s="30">
        <f t="shared" si="0"/>
        <v>1</v>
      </c>
      <c r="D35" s="30">
        <f t="shared" si="1"/>
        <v>0.7142857142857143</v>
      </c>
      <c r="E35" s="30">
        <f t="shared" si="2"/>
        <v>9.0909090909090912E-2</v>
      </c>
      <c r="F35" s="30">
        <f t="shared" si="3"/>
        <v>-0.44</v>
      </c>
    </row>
    <row r="36" spans="2:6" ht="17.100000000000001" customHeight="1" thickBot="1" x14ac:dyDescent="0.25">
      <c r="B36" s="28" t="s">
        <v>18</v>
      </c>
      <c r="C36" s="30">
        <f t="shared" si="0"/>
        <v>-0.38920454545454547</v>
      </c>
      <c r="D36" s="30">
        <f t="shared" si="1"/>
        <v>1.2754098360655737</v>
      </c>
      <c r="E36" s="30">
        <f t="shared" si="2"/>
        <v>-0.62972292191435764</v>
      </c>
      <c r="F36" s="30">
        <f t="shared" si="3"/>
        <v>-0.59010600706713778</v>
      </c>
    </row>
    <row r="37" spans="2:6" ht="17.100000000000001" customHeight="1" thickBot="1" x14ac:dyDescent="0.25">
      <c r="B37" s="28" t="s">
        <v>27</v>
      </c>
      <c r="C37" s="30">
        <f t="shared" si="0"/>
        <v>0.15873015873015872</v>
      </c>
      <c r="D37" s="30">
        <f t="shared" si="1"/>
        <v>6.4516129032258063E-2</v>
      </c>
      <c r="E37" s="30">
        <f t="shared" si="2"/>
        <v>0</v>
      </c>
      <c r="F37" s="30">
        <f t="shared" si="3"/>
        <v>0.18823529411764706</v>
      </c>
    </row>
    <row r="38" spans="2:6" ht="17.100000000000001" customHeight="1" thickBot="1" x14ac:dyDescent="0.25">
      <c r="B38" s="28" t="s">
        <v>15</v>
      </c>
      <c r="C38" s="30">
        <f t="shared" si="0"/>
        <v>0.5</v>
      </c>
      <c r="D38" s="30">
        <f t="shared" si="1"/>
        <v>-0.625</v>
      </c>
      <c r="E38" s="30">
        <f t="shared" si="2"/>
        <v>0</v>
      </c>
      <c r="F38" s="30">
        <f t="shared" si="3"/>
        <v>0.44444444444444442</v>
      </c>
    </row>
    <row r="39" spans="2:6" ht="17.100000000000001" customHeight="1" thickBot="1" x14ac:dyDescent="0.25">
      <c r="B39" s="28" t="s">
        <v>10</v>
      </c>
      <c r="C39" s="30">
        <f t="shared" si="0"/>
        <v>-0.41176470588235292</v>
      </c>
      <c r="D39" s="30">
        <f t="shared" si="1"/>
        <v>3.0769230769230771E-2</v>
      </c>
      <c r="E39" s="30">
        <f t="shared" si="2"/>
        <v>0.16363636363636364</v>
      </c>
      <c r="F39" s="30">
        <f t="shared" si="3"/>
        <v>-1.3513513513513514E-2</v>
      </c>
    </row>
    <row r="40" spans="2:6" ht="17.100000000000001" customHeight="1" thickBot="1" x14ac:dyDescent="0.25">
      <c r="B40" s="28" t="s">
        <v>99</v>
      </c>
      <c r="C40" s="30">
        <f t="shared" si="0"/>
        <v>-0.5629139072847682</v>
      </c>
      <c r="D40" s="30">
        <f t="shared" si="1"/>
        <v>-0.43965517241379309</v>
      </c>
      <c r="E40" s="30">
        <f t="shared" si="2"/>
        <v>-0.53020134228187921</v>
      </c>
      <c r="F40" s="30">
        <f t="shared" si="3"/>
        <v>-0.21621621621621623</v>
      </c>
    </row>
    <row r="41" spans="2:6" ht="17.100000000000001" customHeight="1" thickBot="1" x14ac:dyDescent="0.25">
      <c r="B41" s="28" t="s">
        <v>100</v>
      </c>
      <c r="C41" s="30">
        <f t="shared" si="0"/>
        <v>0.2</v>
      </c>
      <c r="D41" s="30">
        <f t="shared" si="1"/>
        <v>-0.16666666666666666</v>
      </c>
      <c r="E41" s="30">
        <f t="shared" si="2"/>
        <v>-0.33333333333333331</v>
      </c>
      <c r="F41" s="30">
        <f t="shared" si="3"/>
        <v>-0.33870967741935482</v>
      </c>
    </row>
    <row r="42" spans="2:6" ht="17.100000000000001" customHeight="1" thickBot="1" x14ac:dyDescent="0.25">
      <c r="B42" s="28" t="s">
        <v>101</v>
      </c>
      <c r="C42" s="30">
        <f t="shared" si="0"/>
        <v>0</v>
      </c>
      <c r="D42" s="30">
        <f t="shared" si="1"/>
        <v>-0.75</v>
      </c>
      <c r="E42" s="30">
        <f t="shared" si="2"/>
        <v>0.5714285714285714</v>
      </c>
      <c r="F42" s="30">
        <f t="shared" si="3"/>
        <v>2.6666666666666665</v>
      </c>
    </row>
    <row r="43" spans="2:6" ht="17.100000000000001" customHeight="1" thickBot="1" x14ac:dyDescent="0.25">
      <c r="B43" s="28" t="s">
        <v>29</v>
      </c>
      <c r="C43" s="30">
        <f t="shared" si="0"/>
        <v>-0.5</v>
      </c>
      <c r="D43" s="30">
        <f t="shared" si="1"/>
        <v>0.1891891891891892</v>
      </c>
      <c r="E43" s="30">
        <f t="shared" si="2"/>
        <v>-0.6333333333333333</v>
      </c>
      <c r="F43" s="30">
        <f t="shared" si="3"/>
        <v>-0.72340425531914898</v>
      </c>
    </row>
    <row r="44" spans="2:6" ht="17.100000000000001" customHeight="1" thickBot="1" x14ac:dyDescent="0.25">
      <c r="B44" s="28" t="s">
        <v>11</v>
      </c>
      <c r="C44" s="30">
        <f t="shared" si="0"/>
        <v>-0.66666666666666663</v>
      </c>
      <c r="D44" s="30">
        <f t="shared" si="1"/>
        <v>0</v>
      </c>
      <c r="E44" s="30">
        <f t="shared" si="2"/>
        <v>-0.4</v>
      </c>
      <c r="F44" s="30">
        <f t="shared" si="3"/>
        <v>-0.16666666666666666</v>
      </c>
    </row>
    <row r="45" spans="2:6" ht="17.100000000000001" customHeight="1" thickBot="1" x14ac:dyDescent="0.25">
      <c r="B45" s="49" t="s">
        <v>16</v>
      </c>
      <c r="C45" s="51">
        <f t="shared" si="0"/>
        <v>-0.22233400402414488</v>
      </c>
      <c r="D45" s="51">
        <f t="shared" si="1"/>
        <v>0.43715239154616242</v>
      </c>
      <c r="E45" s="51">
        <f t="shared" si="2"/>
        <v>-0.36417322834645671</v>
      </c>
      <c r="F45" s="51">
        <f t="shared" si="3"/>
        <v>-0.24924318869828457</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168</v>
      </c>
      <c r="D5" s="26" t="s">
        <v>172</v>
      </c>
      <c r="E5" s="26" t="s">
        <v>173</v>
      </c>
      <c r="F5" s="47" t="s">
        <v>178</v>
      </c>
      <c r="G5" s="26" t="s">
        <v>179</v>
      </c>
      <c r="H5" s="26" t="s">
        <v>183</v>
      </c>
      <c r="I5" s="26" t="s">
        <v>186</v>
      </c>
      <c r="J5" s="26" t="s">
        <v>189</v>
      </c>
    </row>
    <row r="6" spans="2:18" s="22" customFormat="1" ht="17.100000000000001" customHeight="1" thickBot="1" x14ac:dyDescent="0.25">
      <c r="B6" s="28" t="s">
        <v>30</v>
      </c>
      <c r="C6" s="29">
        <v>5</v>
      </c>
      <c r="D6" s="29">
        <v>9</v>
      </c>
      <c r="E6" s="29">
        <v>10</v>
      </c>
      <c r="F6" s="56">
        <v>7</v>
      </c>
      <c r="G6" s="56">
        <v>8</v>
      </c>
      <c r="H6" s="56">
        <v>10</v>
      </c>
      <c r="I6" s="56">
        <v>10</v>
      </c>
      <c r="J6" s="56">
        <v>6</v>
      </c>
    </row>
    <row r="7" spans="2:18" s="22" customFormat="1" ht="17.100000000000001" customHeight="1" thickBot="1" x14ac:dyDescent="0.25">
      <c r="B7" s="28" t="s">
        <v>31</v>
      </c>
      <c r="C7" s="29">
        <v>2</v>
      </c>
      <c r="D7" s="29">
        <v>2</v>
      </c>
      <c r="E7" s="29">
        <v>1</v>
      </c>
      <c r="F7" s="56">
        <v>0</v>
      </c>
      <c r="G7" s="56">
        <v>5</v>
      </c>
      <c r="H7" s="56">
        <v>6</v>
      </c>
      <c r="I7" s="56">
        <v>3</v>
      </c>
      <c r="J7" s="56">
        <v>4</v>
      </c>
    </row>
    <row r="8" spans="2:18" s="22" customFormat="1" ht="17.100000000000001" customHeight="1" thickBot="1" x14ac:dyDescent="0.25">
      <c r="B8" s="28" t="s">
        <v>98</v>
      </c>
      <c r="C8" s="29">
        <v>2</v>
      </c>
      <c r="D8" s="29">
        <v>6</v>
      </c>
      <c r="E8" s="29">
        <v>2</v>
      </c>
      <c r="F8" s="56">
        <v>0</v>
      </c>
      <c r="G8" s="56">
        <v>1</v>
      </c>
      <c r="H8" s="56">
        <v>3</v>
      </c>
      <c r="I8" s="56">
        <v>1</v>
      </c>
      <c r="J8" s="56">
        <v>1</v>
      </c>
    </row>
    <row r="9" spans="2:18" s="22" customFormat="1" ht="17.100000000000001" customHeight="1" thickBot="1" x14ac:dyDescent="0.25">
      <c r="B9" s="28" t="s">
        <v>26</v>
      </c>
      <c r="C9" s="29">
        <v>1</v>
      </c>
      <c r="D9" s="29">
        <v>7</v>
      </c>
      <c r="E9" s="29">
        <v>0</v>
      </c>
      <c r="F9" s="56">
        <v>0</v>
      </c>
      <c r="G9" s="56">
        <v>0</v>
      </c>
      <c r="H9" s="56">
        <v>0</v>
      </c>
      <c r="I9" s="56">
        <v>0</v>
      </c>
      <c r="J9" s="56">
        <v>1</v>
      </c>
    </row>
    <row r="10" spans="2:18" s="22" customFormat="1" ht="17.100000000000001" customHeight="1" thickBot="1" x14ac:dyDescent="0.25">
      <c r="B10" s="28" t="s">
        <v>8</v>
      </c>
      <c r="C10" s="29">
        <v>3</v>
      </c>
      <c r="D10" s="29">
        <v>3</v>
      </c>
      <c r="E10" s="29">
        <v>1</v>
      </c>
      <c r="F10" s="56">
        <v>6</v>
      </c>
      <c r="G10" s="56">
        <v>2</v>
      </c>
      <c r="H10" s="56">
        <v>2</v>
      </c>
      <c r="I10" s="56">
        <v>2</v>
      </c>
      <c r="J10" s="56">
        <v>4</v>
      </c>
    </row>
    <row r="11" spans="2:18" s="22" customFormat="1" ht="17.100000000000001" customHeight="1" thickBot="1" x14ac:dyDescent="0.25">
      <c r="B11" s="28" t="s">
        <v>9</v>
      </c>
      <c r="C11" s="29">
        <v>1</v>
      </c>
      <c r="D11" s="29">
        <v>2</v>
      </c>
      <c r="E11" s="29">
        <v>1</v>
      </c>
      <c r="F11" s="56">
        <v>0</v>
      </c>
      <c r="G11" s="56">
        <v>1</v>
      </c>
      <c r="H11" s="56">
        <v>0</v>
      </c>
      <c r="I11" s="56">
        <v>1</v>
      </c>
      <c r="J11" s="56">
        <v>2</v>
      </c>
    </row>
    <row r="12" spans="2:18" s="22" customFormat="1" ht="17.100000000000001" customHeight="1" thickBot="1" x14ac:dyDescent="0.25">
      <c r="B12" s="28" t="s">
        <v>32</v>
      </c>
      <c r="C12" s="29">
        <v>12</v>
      </c>
      <c r="D12" s="29">
        <v>0</v>
      </c>
      <c r="E12" s="29">
        <v>1</v>
      </c>
      <c r="F12" s="56">
        <v>1</v>
      </c>
      <c r="G12" s="56">
        <v>1</v>
      </c>
      <c r="H12" s="56">
        <v>2</v>
      </c>
      <c r="I12" s="56">
        <v>1</v>
      </c>
      <c r="J12" s="56">
        <v>3</v>
      </c>
    </row>
    <row r="13" spans="2:18" s="22" customFormat="1" ht="17.100000000000001" customHeight="1" thickBot="1" x14ac:dyDescent="0.25">
      <c r="B13" s="28" t="s">
        <v>28</v>
      </c>
      <c r="C13" s="29">
        <v>0</v>
      </c>
      <c r="D13" s="29">
        <v>0</v>
      </c>
      <c r="E13" s="29">
        <v>2</v>
      </c>
      <c r="F13" s="56">
        <v>3</v>
      </c>
      <c r="G13" s="56">
        <v>2</v>
      </c>
      <c r="H13" s="56">
        <v>0</v>
      </c>
      <c r="I13" s="56">
        <v>4</v>
      </c>
      <c r="J13" s="56">
        <v>0</v>
      </c>
    </row>
    <row r="14" spans="2:18" s="22" customFormat="1" ht="17.100000000000001" customHeight="1" thickBot="1" x14ac:dyDescent="0.25">
      <c r="B14" s="28" t="s">
        <v>18</v>
      </c>
      <c r="C14" s="29">
        <v>34</v>
      </c>
      <c r="D14" s="29">
        <v>22</v>
      </c>
      <c r="E14" s="29">
        <v>24</v>
      </c>
      <c r="F14" s="56">
        <v>27</v>
      </c>
      <c r="G14" s="56">
        <v>34</v>
      </c>
      <c r="H14" s="56">
        <v>26</v>
      </c>
      <c r="I14" s="56">
        <v>19</v>
      </c>
      <c r="J14" s="56">
        <v>28</v>
      </c>
    </row>
    <row r="15" spans="2:18" s="22" customFormat="1" ht="17.100000000000001" customHeight="1" thickBot="1" x14ac:dyDescent="0.25">
      <c r="B15" s="28" t="s">
        <v>27</v>
      </c>
      <c r="C15" s="29">
        <v>9</v>
      </c>
      <c r="D15" s="29">
        <v>9</v>
      </c>
      <c r="E15" s="29">
        <v>7</v>
      </c>
      <c r="F15" s="56">
        <v>6</v>
      </c>
      <c r="G15" s="56">
        <v>8</v>
      </c>
      <c r="H15" s="56">
        <v>10</v>
      </c>
      <c r="I15" s="56">
        <v>10</v>
      </c>
      <c r="J15" s="56">
        <v>16</v>
      </c>
    </row>
    <row r="16" spans="2:18" s="22" customFormat="1" ht="17.100000000000001" customHeight="1" thickBot="1" x14ac:dyDescent="0.25">
      <c r="B16" s="28" t="s">
        <v>15</v>
      </c>
      <c r="C16" s="29">
        <v>0</v>
      </c>
      <c r="D16" s="29">
        <v>0</v>
      </c>
      <c r="E16" s="29">
        <v>0</v>
      </c>
      <c r="F16" s="56">
        <v>1</v>
      </c>
      <c r="G16" s="56">
        <v>1</v>
      </c>
      <c r="H16" s="56">
        <v>0</v>
      </c>
      <c r="I16" s="56">
        <v>0</v>
      </c>
      <c r="J16" s="56">
        <v>0</v>
      </c>
    </row>
    <row r="17" spans="2:10" s="22" customFormat="1" ht="17.100000000000001" customHeight="1" thickBot="1" x14ac:dyDescent="0.25">
      <c r="B17" s="28" t="s">
        <v>10</v>
      </c>
      <c r="C17" s="29">
        <v>8</v>
      </c>
      <c r="D17" s="29">
        <v>8</v>
      </c>
      <c r="E17" s="29">
        <v>4</v>
      </c>
      <c r="F17" s="56">
        <v>6</v>
      </c>
      <c r="G17" s="56">
        <v>8</v>
      </c>
      <c r="H17" s="56">
        <v>8</v>
      </c>
      <c r="I17" s="56">
        <v>9</v>
      </c>
      <c r="J17" s="56">
        <v>11</v>
      </c>
    </row>
    <row r="18" spans="2:10" s="22" customFormat="1" ht="17.100000000000001" customHeight="1" thickBot="1" x14ac:dyDescent="0.25">
      <c r="B18" s="28" t="s">
        <v>99</v>
      </c>
      <c r="C18" s="29">
        <v>13</v>
      </c>
      <c r="D18" s="29">
        <v>16</v>
      </c>
      <c r="E18" s="29">
        <v>11</v>
      </c>
      <c r="F18" s="56">
        <v>10</v>
      </c>
      <c r="G18" s="56">
        <v>9</v>
      </c>
      <c r="H18" s="56">
        <v>14</v>
      </c>
      <c r="I18" s="56">
        <v>7</v>
      </c>
      <c r="J18" s="56">
        <v>7</v>
      </c>
    </row>
    <row r="19" spans="2:10" s="22" customFormat="1" ht="17.100000000000001" customHeight="1" thickBot="1" x14ac:dyDescent="0.25">
      <c r="B19" s="28" t="s">
        <v>100</v>
      </c>
      <c r="C19" s="29">
        <v>2</v>
      </c>
      <c r="D19" s="29">
        <v>2</v>
      </c>
      <c r="E19" s="29">
        <v>1</v>
      </c>
      <c r="F19" s="56">
        <v>3</v>
      </c>
      <c r="G19" s="56">
        <v>6</v>
      </c>
      <c r="H19" s="56">
        <v>0</v>
      </c>
      <c r="I19" s="56">
        <v>2</v>
      </c>
      <c r="J19" s="56">
        <v>4</v>
      </c>
    </row>
    <row r="20" spans="2:10" s="22" customFormat="1" ht="17.100000000000001" customHeight="1" thickBot="1" x14ac:dyDescent="0.25">
      <c r="B20" s="28" t="s">
        <v>101</v>
      </c>
      <c r="C20" s="29">
        <v>2</v>
      </c>
      <c r="D20" s="29">
        <v>2</v>
      </c>
      <c r="E20" s="29">
        <v>3</v>
      </c>
      <c r="F20" s="56">
        <v>0</v>
      </c>
      <c r="G20" s="56">
        <v>0</v>
      </c>
      <c r="H20" s="56">
        <v>1</v>
      </c>
      <c r="I20" s="56">
        <v>0</v>
      </c>
      <c r="J20" s="56">
        <v>0</v>
      </c>
    </row>
    <row r="21" spans="2:10" s="22" customFormat="1" ht="17.100000000000001" customHeight="1" thickBot="1" x14ac:dyDescent="0.25">
      <c r="B21" s="28" t="s">
        <v>29</v>
      </c>
      <c r="C21" s="29">
        <v>16</v>
      </c>
      <c r="D21" s="29">
        <v>8</v>
      </c>
      <c r="E21" s="29">
        <v>10</v>
      </c>
      <c r="F21" s="56">
        <v>11</v>
      </c>
      <c r="G21" s="56">
        <v>8</v>
      </c>
      <c r="H21" s="56">
        <v>11</v>
      </c>
      <c r="I21" s="56">
        <v>9</v>
      </c>
      <c r="J21" s="56">
        <v>9</v>
      </c>
    </row>
    <row r="22" spans="2:10" s="22" customFormat="1" ht="17.100000000000001" customHeight="1" thickBot="1" x14ac:dyDescent="0.25">
      <c r="B22" s="28" t="s">
        <v>11</v>
      </c>
      <c r="C22" s="29">
        <v>0</v>
      </c>
      <c r="D22" s="29">
        <v>2</v>
      </c>
      <c r="E22" s="29">
        <v>1</v>
      </c>
      <c r="F22" s="56">
        <v>0</v>
      </c>
      <c r="G22" s="56">
        <v>3</v>
      </c>
      <c r="H22" s="56">
        <v>0</v>
      </c>
      <c r="I22" s="56">
        <v>2</v>
      </c>
      <c r="J22" s="56">
        <v>0</v>
      </c>
    </row>
    <row r="23" spans="2:10" s="22" customFormat="1" ht="17.100000000000001" customHeight="1" thickBot="1" x14ac:dyDescent="0.25">
      <c r="B23" s="49" t="s">
        <v>16</v>
      </c>
      <c r="C23" s="48">
        <v>110</v>
      </c>
      <c r="D23" s="48">
        <v>98</v>
      </c>
      <c r="E23" s="48">
        <v>79</v>
      </c>
      <c r="F23" s="48">
        <v>81</v>
      </c>
      <c r="G23" s="48">
        <f>SUM(G6:G22)</f>
        <v>97</v>
      </c>
      <c r="H23" s="48">
        <f>SUM(H6:H22)</f>
        <v>93</v>
      </c>
      <c r="I23" s="48">
        <f>SUM(I6:I22)</f>
        <v>80</v>
      </c>
      <c r="J23" s="48">
        <f>SUM(J6:J22)</f>
        <v>96</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182</v>
      </c>
      <c r="D27" s="27" t="s">
        <v>185</v>
      </c>
      <c r="E27" s="27" t="s">
        <v>188</v>
      </c>
      <c r="F27" s="27" t="s">
        <v>191</v>
      </c>
    </row>
    <row r="28" spans="2:10" s="22" customFormat="1" ht="17.100000000000001" customHeight="1" thickBot="1" x14ac:dyDescent="0.25">
      <c r="B28" s="28" t="s">
        <v>30</v>
      </c>
      <c r="C28" s="30">
        <f>+IF(C6&gt;0,(G6-C6)/C6,"-")</f>
        <v>0.6</v>
      </c>
      <c r="D28" s="30">
        <f>+IF(D6&gt;0,(H6-D6)/D6,"-")</f>
        <v>0.1111111111111111</v>
      </c>
      <c r="E28" s="30">
        <f>+IF(E6&gt;0,(I6-E6)/E6,"-")</f>
        <v>0</v>
      </c>
      <c r="F28" s="30">
        <f>+IF(F6&gt;0,(J6-F6)/F6,"-")</f>
        <v>-0.14285714285714285</v>
      </c>
    </row>
    <row r="29" spans="2:10" s="22" customFormat="1" ht="17.100000000000001" customHeight="1" thickBot="1" x14ac:dyDescent="0.25">
      <c r="B29" s="28" t="s">
        <v>31</v>
      </c>
      <c r="C29" s="30">
        <f t="shared" ref="C29:C45" si="0">+IF(C7&gt;0,(G7-C7)/C7,"-")</f>
        <v>1.5</v>
      </c>
      <c r="D29" s="30">
        <f t="shared" ref="D29:D45" si="1">+IF(D7&gt;0,(H7-D7)/D7,"-")</f>
        <v>2</v>
      </c>
      <c r="E29" s="30">
        <f t="shared" ref="E29:E45" si="2">+IF(E7&gt;0,(I7-E7)/E7,"-")</f>
        <v>2</v>
      </c>
      <c r="F29" s="30" t="str">
        <f t="shared" ref="F29:F45" si="3">+IF(F7&gt;0,(J7-F7)/F7,"-")</f>
        <v>-</v>
      </c>
    </row>
    <row r="30" spans="2:10" s="22" customFormat="1" ht="17.100000000000001" customHeight="1" thickBot="1" x14ac:dyDescent="0.25">
      <c r="B30" s="28" t="s">
        <v>98</v>
      </c>
      <c r="C30" s="30">
        <f t="shared" si="0"/>
        <v>-0.5</v>
      </c>
      <c r="D30" s="30">
        <f t="shared" si="1"/>
        <v>-0.5</v>
      </c>
      <c r="E30" s="30">
        <f t="shared" si="2"/>
        <v>-0.5</v>
      </c>
      <c r="F30" s="30" t="str">
        <f t="shared" si="3"/>
        <v>-</v>
      </c>
    </row>
    <row r="31" spans="2:10" s="22" customFormat="1" ht="17.100000000000001" customHeight="1" thickBot="1" x14ac:dyDescent="0.25">
      <c r="B31" s="28" t="s">
        <v>26</v>
      </c>
      <c r="C31" s="30">
        <f t="shared" si="0"/>
        <v>-1</v>
      </c>
      <c r="D31" s="30">
        <f t="shared" si="1"/>
        <v>-1</v>
      </c>
      <c r="E31" s="30" t="str">
        <f t="shared" si="2"/>
        <v>-</v>
      </c>
      <c r="F31" s="30" t="str">
        <f t="shared" si="3"/>
        <v>-</v>
      </c>
    </row>
    <row r="32" spans="2:10" s="22" customFormat="1" ht="17.100000000000001" customHeight="1" thickBot="1" x14ac:dyDescent="0.25">
      <c r="B32" s="28" t="s">
        <v>8</v>
      </c>
      <c r="C32" s="30">
        <f t="shared" si="0"/>
        <v>-0.33333333333333331</v>
      </c>
      <c r="D32" s="30">
        <f t="shared" si="1"/>
        <v>-0.33333333333333331</v>
      </c>
      <c r="E32" s="30">
        <f t="shared" si="2"/>
        <v>1</v>
      </c>
      <c r="F32" s="30">
        <f t="shared" si="3"/>
        <v>-0.33333333333333331</v>
      </c>
    </row>
    <row r="33" spans="2:6" s="22" customFormat="1" ht="17.100000000000001" customHeight="1" thickBot="1" x14ac:dyDescent="0.25">
      <c r="B33" s="28" t="s">
        <v>9</v>
      </c>
      <c r="C33" s="30">
        <f t="shared" si="0"/>
        <v>0</v>
      </c>
      <c r="D33" s="30">
        <f t="shared" si="1"/>
        <v>-1</v>
      </c>
      <c r="E33" s="30">
        <f t="shared" si="2"/>
        <v>0</v>
      </c>
      <c r="F33" s="30" t="str">
        <f t="shared" si="3"/>
        <v>-</v>
      </c>
    </row>
    <row r="34" spans="2:6" s="22" customFormat="1" ht="17.100000000000001" customHeight="1" thickBot="1" x14ac:dyDescent="0.25">
      <c r="B34" s="28" t="s">
        <v>32</v>
      </c>
      <c r="C34" s="30">
        <f t="shared" si="0"/>
        <v>-0.91666666666666663</v>
      </c>
      <c r="D34" s="30" t="str">
        <f t="shared" si="1"/>
        <v>-</v>
      </c>
      <c r="E34" s="30">
        <f t="shared" si="2"/>
        <v>0</v>
      </c>
      <c r="F34" s="30">
        <f t="shared" si="3"/>
        <v>2</v>
      </c>
    </row>
    <row r="35" spans="2:6" s="22" customFormat="1" ht="17.100000000000001" customHeight="1" thickBot="1" x14ac:dyDescent="0.25">
      <c r="B35" s="28" t="s">
        <v>28</v>
      </c>
      <c r="C35" s="30" t="str">
        <f t="shared" si="0"/>
        <v>-</v>
      </c>
      <c r="D35" s="30" t="str">
        <f t="shared" si="1"/>
        <v>-</v>
      </c>
      <c r="E35" s="30">
        <f t="shared" si="2"/>
        <v>1</v>
      </c>
      <c r="F35" s="30">
        <f t="shared" si="3"/>
        <v>-1</v>
      </c>
    </row>
    <row r="36" spans="2:6" s="22" customFormat="1" ht="17.100000000000001" customHeight="1" thickBot="1" x14ac:dyDescent="0.25">
      <c r="B36" s="28" t="s">
        <v>18</v>
      </c>
      <c r="C36" s="30">
        <f t="shared" si="0"/>
        <v>0</v>
      </c>
      <c r="D36" s="30">
        <f t="shared" si="1"/>
        <v>0.18181818181818182</v>
      </c>
      <c r="E36" s="30">
        <f t="shared" si="2"/>
        <v>-0.20833333333333334</v>
      </c>
      <c r="F36" s="30">
        <f t="shared" si="3"/>
        <v>3.7037037037037035E-2</v>
      </c>
    </row>
    <row r="37" spans="2:6" s="22" customFormat="1" ht="17.100000000000001" customHeight="1" thickBot="1" x14ac:dyDescent="0.25">
      <c r="B37" s="28" t="s">
        <v>27</v>
      </c>
      <c r="C37" s="30">
        <f t="shared" si="0"/>
        <v>-0.1111111111111111</v>
      </c>
      <c r="D37" s="30">
        <f t="shared" si="1"/>
        <v>0.1111111111111111</v>
      </c>
      <c r="E37" s="30">
        <f t="shared" si="2"/>
        <v>0.42857142857142855</v>
      </c>
      <c r="F37" s="30">
        <f t="shared" si="3"/>
        <v>1.6666666666666667</v>
      </c>
    </row>
    <row r="38" spans="2:6" s="22" customFormat="1" ht="17.100000000000001" customHeight="1" thickBot="1" x14ac:dyDescent="0.25">
      <c r="B38" s="28" t="s">
        <v>15</v>
      </c>
      <c r="C38" s="30" t="str">
        <f t="shared" si="0"/>
        <v>-</v>
      </c>
      <c r="D38" s="30" t="str">
        <f t="shared" si="1"/>
        <v>-</v>
      </c>
      <c r="E38" s="30" t="str">
        <f t="shared" si="2"/>
        <v>-</v>
      </c>
      <c r="F38" s="30">
        <f t="shared" si="3"/>
        <v>-1</v>
      </c>
    </row>
    <row r="39" spans="2:6" s="22" customFormat="1" ht="17.100000000000001" customHeight="1" thickBot="1" x14ac:dyDescent="0.25">
      <c r="B39" s="28" t="s">
        <v>10</v>
      </c>
      <c r="C39" s="30">
        <f t="shared" si="0"/>
        <v>0</v>
      </c>
      <c r="D39" s="30">
        <f t="shared" si="1"/>
        <v>0</v>
      </c>
      <c r="E39" s="30">
        <f t="shared" si="2"/>
        <v>1.25</v>
      </c>
      <c r="F39" s="30">
        <f t="shared" si="3"/>
        <v>0.83333333333333337</v>
      </c>
    </row>
    <row r="40" spans="2:6" s="22" customFormat="1" ht="17.100000000000001" customHeight="1" thickBot="1" x14ac:dyDescent="0.25">
      <c r="B40" s="28" t="s">
        <v>99</v>
      </c>
      <c r="C40" s="30">
        <f t="shared" si="0"/>
        <v>-0.30769230769230771</v>
      </c>
      <c r="D40" s="30">
        <f t="shared" si="1"/>
        <v>-0.125</v>
      </c>
      <c r="E40" s="30">
        <f t="shared" si="2"/>
        <v>-0.36363636363636365</v>
      </c>
      <c r="F40" s="30">
        <f t="shared" si="3"/>
        <v>-0.3</v>
      </c>
    </row>
    <row r="41" spans="2:6" s="22" customFormat="1" ht="17.100000000000001" customHeight="1" thickBot="1" x14ac:dyDescent="0.25">
      <c r="B41" s="28" t="s">
        <v>100</v>
      </c>
      <c r="C41" s="30">
        <f t="shared" si="0"/>
        <v>2</v>
      </c>
      <c r="D41" s="30">
        <f t="shared" si="1"/>
        <v>-1</v>
      </c>
      <c r="E41" s="30">
        <f t="shared" si="2"/>
        <v>1</v>
      </c>
      <c r="F41" s="30">
        <f t="shared" si="3"/>
        <v>0.33333333333333331</v>
      </c>
    </row>
    <row r="42" spans="2:6" s="22" customFormat="1" ht="17.100000000000001" customHeight="1" thickBot="1" x14ac:dyDescent="0.25">
      <c r="B42" s="28" t="s">
        <v>101</v>
      </c>
      <c r="C42" s="30">
        <f t="shared" si="0"/>
        <v>-1</v>
      </c>
      <c r="D42" s="30">
        <f t="shared" si="1"/>
        <v>-0.5</v>
      </c>
      <c r="E42" s="30">
        <f t="shared" si="2"/>
        <v>-1</v>
      </c>
      <c r="F42" s="30" t="str">
        <f t="shared" si="3"/>
        <v>-</v>
      </c>
    </row>
    <row r="43" spans="2:6" s="22" customFormat="1" ht="17.100000000000001" customHeight="1" thickBot="1" x14ac:dyDescent="0.25">
      <c r="B43" s="28" t="s">
        <v>29</v>
      </c>
      <c r="C43" s="30">
        <f t="shared" si="0"/>
        <v>-0.5</v>
      </c>
      <c r="D43" s="30">
        <f t="shared" si="1"/>
        <v>0.375</v>
      </c>
      <c r="E43" s="30">
        <f t="shared" si="2"/>
        <v>-0.1</v>
      </c>
      <c r="F43" s="30">
        <f t="shared" si="3"/>
        <v>-0.18181818181818182</v>
      </c>
    </row>
    <row r="44" spans="2:6" ht="17.100000000000001" customHeight="1" thickBot="1" x14ac:dyDescent="0.25">
      <c r="B44" s="28" t="s">
        <v>11</v>
      </c>
      <c r="C44" s="58" t="str">
        <f t="shared" si="0"/>
        <v>-</v>
      </c>
      <c r="D44" s="30">
        <f t="shared" si="1"/>
        <v>-1</v>
      </c>
      <c r="E44" s="30">
        <f t="shared" si="2"/>
        <v>1</v>
      </c>
      <c r="F44" s="30" t="str">
        <f t="shared" si="3"/>
        <v>-</v>
      </c>
    </row>
    <row r="45" spans="2:6" ht="17.100000000000001" customHeight="1" thickBot="1" x14ac:dyDescent="0.25">
      <c r="B45" s="49" t="s">
        <v>16</v>
      </c>
      <c r="C45" s="51">
        <f t="shared" si="0"/>
        <v>-0.11818181818181818</v>
      </c>
      <c r="D45" s="51">
        <f t="shared" si="1"/>
        <v>-5.1020408163265307E-2</v>
      </c>
      <c r="E45" s="51">
        <f t="shared" si="2"/>
        <v>1.2658227848101266E-2</v>
      </c>
      <c r="F45" s="51">
        <f t="shared" si="3"/>
        <v>0.18518518518518517</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168</v>
      </c>
      <c r="D5" s="26" t="s">
        <v>172</v>
      </c>
      <c r="E5" s="26" t="s">
        <v>173</v>
      </c>
      <c r="F5" s="47" t="s">
        <v>178</v>
      </c>
      <c r="G5" s="26" t="s">
        <v>179</v>
      </c>
      <c r="H5" s="26" t="s">
        <v>183</v>
      </c>
      <c r="I5" s="26" t="s">
        <v>186</v>
      </c>
      <c r="J5" s="26" t="s">
        <v>189</v>
      </c>
    </row>
    <row r="6" spans="2:18" s="22" customFormat="1" ht="17.100000000000001" customHeight="1" thickBot="1" x14ac:dyDescent="0.25">
      <c r="B6" s="28" t="s">
        <v>30</v>
      </c>
      <c r="C6" s="29">
        <v>73</v>
      </c>
      <c r="D6" s="29">
        <v>70</v>
      </c>
      <c r="E6" s="29">
        <v>91</v>
      </c>
      <c r="F6" s="29">
        <v>117</v>
      </c>
      <c r="G6" s="29">
        <v>51</v>
      </c>
      <c r="H6" s="29">
        <v>9</v>
      </c>
      <c r="I6" s="29">
        <v>4</v>
      </c>
      <c r="J6" s="29">
        <v>4</v>
      </c>
    </row>
    <row r="7" spans="2:18" s="22" customFormat="1" ht="17.100000000000001" customHeight="1" thickBot="1" x14ac:dyDescent="0.25">
      <c r="B7" s="28" t="s">
        <v>31</v>
      </c>
      <c r="C7" s="29">
        <v>16</v>
      </c>
      <c r="D7" s="29">
        <v>15</v>
      </c>
      <c r="E7" s="29">
        <v>13</v>
      </c>
      <c r="F7" s="29">
        <v>54</v>
      </c>
      <c r="G7" s="29">
        <v>14</v>
      </c>
      <c r="H7" s="29">
        <v>30</v>
      </c>
      <c r="I7" s="29">
        <v>2</v>
      </c>
      <c r="J7" s="29">
        <v>0</v>
      </c>
    </row>
    <row r="8" spans="2:18" s="22" customFormat="1" ht="17.100000000000001" customHeight="1" thickBot="1" x14ac:dyDescent="0.25">
      <c r="B8" s="28" t="s">
        <v>98</v>
      </c>
      <c r="C8" s="29">
        <v>14</v>
      </c>
      <c r="D8" s="29">
        <v>10</v>
      </c>
      <c r="E8" s="29">
        <v>10</v>
      </c>
      <c r="F8" s="29">
        <v>16</v>
      </c>
      <c r="G8" s="29">
        <v>5</v>
      </c>
      <c r="H8" s="29">
        <v>2</v>
      </c>
      <c r="I8" s="29">
        <v>0</v>
      </c>
      <c r="J8" s="29">
        <v>0</v>
      </c>
    </row>
    <row r="9" spans="2:18" s="22" customFormat="1" ht="17.100000000000001" customHeight="1" thickBot="1" x14ac:dyDescent="0.25">
      <c r="B9" s="28" t="s">
        <v>26</v>
      </c>
      <c r="C9" s="29">
        <v>21</v>
      </c>
      <c r="D9" s="29">
        <v>15</v>
      </c>
      <c r="E9" s="29">
        <v>26</v>
      </c>
      <c r="F9" s="29">
        <v>22</v>
      </c>
      <c r="G9" s="29">
        <v>15</v>
      </c>
      <c r="H9" s="29">
        <v>1</v>
      </c>
      <c r="I9" s="29">
        <v>0</v>
      </c>
      <c r="J9" s="29">
        <v>12</v>
      </c>
    </row>
    <row r="10" spans="2:18" s="22" customFormat="1" ht="17.100000000000001" customHeight="1" thickBot="1" x14ac:dyDescent="0.25">
      <c r="B10" s="28" t="s">
        <v>8</v>
      </c>
      <c r="C10" s="29">
        <v>10</v>
      </c>
      <c r="D10" s="29">
        <v>21</v>
      </c>
      <c r="E10" s="29">
        <v>27</v>
      </c>
      <c r="F10" s="29">
        <v>47</v>
      </c>
      <c r="G10" s="29">
        <v>4</v>
      </c>
      <c r="H10" s="29">
        <v>349</v>
      </c>
      <c r="I10" s="29">
        <v>6</v>
      </c>
      <c r="J10" s="29">
        <v>1</v>
      </c>
    </row>
    <row r="11" spans="2:18" s="22" customFormat="1" ht="17.100000000000001" customHeight="1" thickBot="1" x14ac:dyDescent="0.25">
      <c r="B11" s="28" t="s">
        <v>9</v>
      </c>
      <c r="C11" s="29">
        <v>1</v>
      </c>
      <c r="D11" s="29">
        <v>0</v>
      </c>
      <c r="E11" s="29">
        <v>1</v>
      </c>
      <c r="F11" s="29">
        <v>13</v>
      </c>
      <c r="G11" s="29">
        <v>0</v>
      </c>
      <c r="H11" s="29">
        <v>5</v>
      </c>
      <c r="I11" s="29">
        <v>19</v>
      </c>
      <c r="J11" s="29">
        <v>0</v>
      </c>
    </row>
    <row r="12" spans="2:18" s="22" customFormat="1" ht="17.100000000000001" customHeight="1" thickBot="1" x14ac:dyDescent="0.25">
      <c r="B12" s="28" t="s">
        <v>32</v>
      </c>
      <c r="C12" s="29">
        <v>23</v>
      </c>
      <c r="D12" s="29">
        <v>24</v>
      </c>
      <c r="E12" s="29">
        <v>32</v>
      </c>
      <c r="F12" s="29">
        <v>55</v>
      </c>
      <c r="G12" s="29">
        <v>25</v>
      </c>
      <c r="H12" s="29">
        <v>33</v>
      </c>
      <c r="I12" s="29">
        <v>0</v>
      </c>
      <c r="J12" s="29">
        <v>0</v>
      </c>
    </row>
    <row r="13" spans="2:18" s="22" customFormat="1" ht="17.100000000000001" customHeight="1" thickBot="1" x14ac:dyDescent="0.25">
      <c r="B13" s="28" t="s">
        <v>28</v>
      </c>
      <c r="C13" s="29">
        <v>8</v>
      </c>
      <c r="D13" s="29">
        <v>7</v>
      </c>
      <c r="E13" s="29">
        <v>14</v>
      </c>
      <c r="F13" s="29">
        <v>81</v>
      </c>
      <c r="G13" s="29">
        <v>11</v>
      </c>
      <c r="H13" s="29">
        <v>20</v>
      </c>
      <c r="I13" s="29">
        <v>12</v>
      </c>
      <c r="J13" s="29">
        <v>10</v>
      </c>
    </row>
    <row r="14" spans="2:18" s="22" customFormat="1" ht="17.100000000000001" customHeight="1" thickBot="1" x14ac:dyDescent="0.25">
      <c r="B14" s="28" t="s">
        <v>18</v>
      </c>
      <c r="C14" s="29">
        <v>487</v>
      </c>
      <c r="D14" s="29">
        <v>512</v>
      </c>
      <c r="E14" s="29">
        <v>528</v>
      </c>
      <c r="F14" s="29">
        <v>692</v>
      </c>
      <c r="G14" s="29">
        <v>357</v>
      </c>
      <c r="H14" s="29">
        <v>300</v>
      </c>
      <c r="I14" s="29">
        <v>87</v>
      </c>
      <c r="J14" s="29">
        <v>45</v>
      </c>
    </row>
    <row r="15" spans="2:18" s="22" customFormat="1" ht="17.100000000000001" customHeight="1" thickBot="1" x14ac:dyDescent="0.25">
      <c r="B15" s="28" t="s">
        <v>27</v>
      </c>
      <c r="C15" s="29">
        <v>70</v>
      </c>
      <c r="D15" s="29">
        <v>47</v>
      </c>
      <c r="E15" s="29">
        <v>65</v>
      </c>
      <c r="F15" s="29">
        <v>181</v>
      </c>
      <c r="G15" s="29">
        <v>79</v>
      </c>
      <c r="H15" s="29">
        <v>50</v>
      </c>
      <c r="I15" s="29">
        <v>55</v>
      </c>
      <c r="J15" s="29">
        <v>11</v>
      </c>
    </row>
    <row r="16" spans="2:18" s="22" customFormat="1" ht="17.100000000000001" customHeight="1" thickBot="1" x14ac:dyDescent="0.25">
      <c r="B16" s="28" t="s">
        <v>15</v>
      </c>
      <c r="C16" s="29">
        <v>3</v>
      </c>
      <c r="D16" s="29">
        <v>2</v>
      </c>
      <c r="E16" s="29">
        <v>2</v>
      </c>
      <c r="F16" s="29">
        <v>14</v>
      </c>
      <c r="G16" s="29">
        <v>10</v>
      </c>
      <c r="H16" s="29">
        <v>1</v>
      </c>
      <c r="I16" s="29">
        <v>0</v>
      </c>
      <c r="J16" s="29">
        <v>25</v>
      </c>
    </row>
    <row r="17" spans="2:10" s="22" customFormat="1" ht="17.100000000000001" customHeight="1" thickBot="1" x14ac:dyDescent="0.25">
      <c r="B17" s="28" t="s">
        <v>10</v>
      </c>
      <c r="C17" s="29">
        <v>27</v>
      </c>
      <c r="D17" s="29">
        <v>39</v>
      </c>
      <c r="E17" s="29">
        <v>38</v>
      </c>
      <c r="F17" s="29">
        <v>85</v>
      </c>
      <c r="G17" s="29">
        <v>14</v>
      </c>
      <c r="H17" s="29">
        <v>21</v>
      </c>
      <c r="I17" s="29">
        <v>4</v>
      </c>
      <c r="J17" s="29">
        <v>3</v>
      </c>
    </row>
    <row r="18" spans="2:10" s="22" customFormat="1" ht="17.100000000000001" customHeight="1" thickBot="1" x14ac:dyDescent="0.25">
      <c r="B18" s="28" t="s">
        <v>99</v>
      </c>
      <c r="C18" s="29">
        <v>103</v>
      </c>
      <c r="D18" s="29">
        <v>86</v>
      </c>
      <c r="E18" s="29">
        <v>101</v>
      </c>
      <c r="F18" s="29">
        <v>321</v>
      </c>
      <c r="G18" s="29">
        <v>84</v>
      </c>
      <c r="H18" s="29">
        <v>60</v>
      </c>
      <c r="I18" s="29">
        <v>11</v>
      </c>
      <c r="J18" s="29">
        <v>46</v>
      </c>
    </row>
    <row r="19" spans="2:10" s="22" customFormat="1" ht="17.100000000000001" customHeight="1" thickBot="1" x14ac:dyDescent="0.25">
      <c r="B19" s="28" t="s">
        <v>100</v>
      </c>
      <c r="C19" s="29">
        <v>9</v>
      </c>
      <c r="D19" s="29">
        <v>13</v>
      </c>
      <c r="E19" s="29">
        <v>25</v>
      </c>
      <c r="F19" s="29">
        <v>65</v>
      </c>
      <c r="G19" s="29">
        <v>2</v>
      </c>
      <c r="H19" s="29">
        <v>45</v>
      </c>
      <c r="I19" s="29">
        <v>2</v>
      </c>
      <c r="J19" s="29">
        <v>1</v>
      </c>
    </row>
    <row r="20" spans="2:10" s="22" customFormat="1" ht="17.100000000000001" customHeight="1" thickBot="1" x14ac:dyDescent="0.25">
      <c r="B20" s="28" t="s">
        <v>101</v>
      </c>
      <c r="C20" s="29">
        <v>2</v>
      </c>
      <c r="D20" s="29">
        <v>7</v>
      </c>
      <c r="E20" s="29">
        <v>8</v>
      </c>
      <c r="F20" s="29">
        <v>10</v>
      </c>
      <c r="G20" s="29">
        <v>0</v>
      </c>
      <c r="H20" s="29">
        <v>2</v>
      </c>
      <c r="I20" s="29">
        <v>0</v>
      </c>
      <c r="J20" s="29">
        <v>3</v>
      </c>
    </row>
    <row r="21" spans="2:10" s="22" customFormat="1" ht="17.100000000000001" customHeight="1" thickBot="1" x14ac:dyDescent="0.25">
      <c r="B21" s="28" t="s">
        <v>29</v>
      </c>
      <c r="C21" s="29">
        <v>8</v>
      </c>
      <c r="D21" s="29">
        <v>21</v>
      </c>
      <c r="E21" s="29">
        <v>23</v>
      </c>
      <c r="F21" s="29">
        <v>39</v>
      </c>
      <c r="G21" s="29">
        <v>37</v>
      </c>
      <c r="H21" s="29">
        <v>19</v>
      </c>
      <c r="I21" s="29">
        <v>0</v>
      </c>
      <c r="J21" s="29">
        <v>1</v>
      </c>
    </row>
    <row r="22" spans="2:10" s="22" customFormat="1" ht="17.100000000000001" customHeight="1" thickBot="1" x14ac:dyDescent="0.25">
      <c r="B22" s="28" t="s">
        <v>11</v>
      </c>
      <c r="C22" s="29">
        <v>5</v>
      </c>
      <c r="D22" s="29">
        <v>2</v>
      </c>
      <c r="E22" s="29">
        <v>2</v>
      </c>
      <c r="F22" s="29">
        <v>0</v>
      </c>
      <c r="G22" s="29">
        <v>0</v>
      </c>
      <c r="H22" s="29">
        <v>1</v>
      </c>
      <c r="I22" s="29">
        <v>32</v>
      </c>
      <c r="J22" s="29">
        <v>0</v>
      </c>
    </row>
    <row r="23" spans="2:10" s="22" customFormat="1" ht="17.100000000000001" customHeight="1" thickBot="1" x14ac:dyDescent="0.25">
      <c r="B23" s="49" t="s">
        <v>16</v>
      </c>
      <c r="C23" s="48">
        <v>880</v>
      </c>
      <c r="D23" s="48">
        <v>891</v>
      </c>
      <c r="E23" s="48">
        <v>1006</v>
      </c>
      <c r="F23" s="48">
        <v>1812</v>
      </c>
      <c r="G23" s="48">
        <f>SUM(G6:G22)</f>
        <v>708</v>
      </c>
      <c r="H23" s="48">
        <f>SUM(H6:H22)</f>
        <v>948</v>
      </c>
      <c r="I23" s="48">
        <f>SUM(I6:I22)</f>
        <v>234</v>
      </c>
      <c r="J23" s="48">
        <f>SUM(J6:J22)</f>
        <v>162</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182</v>
      </c>
      <c r="D27" s="27" t="s">
        <v>185</v>
      </c>
      <c r="E27" s="27" t="s">
        <v>188</v>
      </c>
      <c r="F27" s="27" t="s">
        <v>191</v>
      </c>
    </row>
    <row r="28" spans="2:10" s="22" customFormat="1" ht="17.100000000000001" customHeight="1" thickBot="1" x14ac:dyDescent="0.25">
      <c r="B28" s="28" t="s">
        <v>30</v>
      </c>
      <c r="C28" s="30">
        <f>+IF(C6&gt;0,(G6-C6)/C6,"-")</f>
        <v>-0.30136986301369861</v>
      </c>
      <c r="D28" s="30">
        <f>+IF(D6&gt;0,(H6-D6)/D6,"-")</f>
        <v>-0.87142857142857144</v>
      </c>
      <c r="E28" s="30">
        <f>+IF(E6&gt;0,(I6-E6)/E6,"-")</f>
        <v>-0.95604395604395609</v>
      </c>
      <c r="F28" s="30">
        <f>+IF(F6&gt;0,(J6-F6)/F6,"-")</f>
        <v>-0.96581196581196582</v>
      </c>
    </row>
    <row r="29" spans="2:10" s="22" customFormat="1" ht="17.100000000000001" customHeight="1" thickBot="1" x14ac:dyDescent="0.25">
      <c r="B29" s="28" t="s">
        <v>31</v>
      </c>
      <c r="C29" s="30">
        <f t="shared" ref="C29:C45" si="0">+IF(C7&gt;0,(G7-C7)/C7,"-")</f>
        <v>-0.125</v>
      </c>
      <c r="D29" s="30">
        <f t="shared" ref="D29:D45" si="1">+IF(D7&gt;0,(H7-D7)/D7,"-")</f>
        <v>1</v>
      </c>
      <c r="E29" s="30">
        <f t="shared" ref="E29:E45" si="2">+IF(E7&gt;0,(I7-E7)/E7,"-")</f>
        <v>-0.84615384615384615</v>
      </c>
      <c r="F29" s="30">
        <f t="shared" ref="F29:F45" si="3">+IF(F7&gt;0,(J7-F7)/F7,"-")</f>
        <v>-1</v>
      </c>
    </row>
    <row r="30" spans="2:10" s="22" customFormat="1" ht="17.100000000000001" customHeight="1" thickBot="1" x14ac:dyDescent="0.25">
      <c r="B30" s="28" t="s">
        <v>98</v>
      </c>
      <c r="C30" s="30">
        <f t="shared" si="0"/>
        <v>-0.6428571428571429</v>
      </c>
      <c r="D30" s="30">
        <f t="shared" si="1"/>
        <v>-0.8</v>
      </c>
      <c r="E30" s="30">
        <f t="shared" si="2"/>
        <v>-1</v>
      </c>
      <c r="F30" s="30">
        <f t="shared" si="3"/>
        <v>-1</v>
      </c>
    </row>
    <row r="31" spans="2:10" s="22" customFormat="1" ht="17.100000000000001" customHeight="1" thickBot="1" x14ac:dyDescent="0.25">
      <c r="B31" s="28" t="s">
        <v>26</v>
      </c>
      <c r="C31" s="30">
        <f t="shared" si="0"/>
        <v>-0.2857142857142857</v>
      </c>
      <c r="D31" s="30">
        <f t="shared" si="1"/>
        <v>-0.93333333333333335</v>
      </c>
      <c r="E31" s="30">
        <f t="shared" si="2"/>
        <v>-1</v>
      </c>
      <c r="F31" s="30">
        <f t="shared" si="3"/>
        <v>-0.45454545454545453</v>
      </c>
    </row>
    <row r="32" spans="2:10" s="22" customFormat="1" ht="17.100000000000001" customHeight="1" thickBot="1" x14ac:dyDescent="0.25">
      <c r="B32" s="28" t="s">
        <v>8</v>
      </c>
      <c r="C32" s="30">
        <f t="shared" si="0"/>
        <v>-0.6</v>
      </c>
      <c r="D32" s="30">
        <f t="shared" si="1"/>
        <v>15.619047619047619</v>
      </c>
      <c r="E32" s="30">
        <f t="shared" si="2"/>
        <v>-0.77777777777777779</v>
      </c>
      <c r="F32" s="30">
        <f t="shared" si="3"/>
        <v>-0.97872340425531912</v>
      </c>
    </row>
    <row r="33" spans="2:6" s="22" customFormat="1" ht="17.100000000000001" customHeight="1" thickBot="1" x14ac:dyDescent="0.25">
      <c r="B33" s="28" t="s">
        <v>9</v>
      </c>
      <c r="C33" s="30">
        <f t="shared" si="0"/>
        <v>-1</v>
      </c>
      <c r="D33" s="30" t="str">
        <f t="shared" si="1"/>
        <v>-</v>
      </c>
      <c r="E33" s="30">
        <f t="shared" si="2"/>
        <v>18</v>
      </c>
      <c r="F33" s="30">
        <f t="shared" si="3"/>
        <v>-1</v>
      </c>
    </row>
    <row r="34" spans="2:6" s="22" customFormat="1" ht="17.100000000000001" customHeight="1" thickBot="1" x14ac:dyDescent="0.25">
      <c r="B34" s="28" t="s">
        <v>32</v>
      </c>
      <c r="C34" s="30">
        <f t="shared" si="0"/>
        <v>8.6956521739130432E-2</v>
      </c>
      <c r="D34" s="30">
        <f t="shared" si="1"/>
        <v>0.375</v>
      </c>
      <c r="E34" s="30">
        <f t="shared" si="2"/>
        <v>-1</v>
      </c>
      <c r="F34" s="30">
        <f t="shared" si="3"/>
        <v>-1</v>
      </c>
    </row>
    <row r="35" spans="2:6" s="22" customFormat="1" ht="17.100000000000001" customHeight="1" thickBot="1" x14ac:dyDescent="0.25">
      <c r="B35" s="28" t="s">
        <v>28</v>
      </c>
      <c r="C35" s="30">
        <f t="shared" si="0"/>
        <v>0.375</v>
      </c>
      <c r="D35" s="30">
        <f t="shared" si="1"/>
        <v>1.8571428571428572</v>
      </c>
      <c r="E35" s="30">
        <f t="shared" si="2"/>
        <v>-0.14285714285714285</v>
      </c>
      <c r="F35" s="30">
        <f t="shared" si="3"/>
        <v>-0.87654320987654322</v>
      </c>
    </row>
    <row r="36" spans="2:6" s="22" customFormat="1" ht="17.100000000000001" customHeight="1" thickBot="1" x14ac:dyDescent="0.25">
      <c r="B36" s="28" t="s">
        <v>18</v>
      </c>
      <c r="C36" s="30">
        <f t="shared" si="0"/>
        <v>-0.26694045174537989</v>
      </c>
      <c r="D36" s="30">
        <f t="shared" si="1"/>
        <v>-0.4140625</v>
      </c>
      <c r="E36" s="30">
        <f t="shared" si="2"/>
        <v>-0.83522727272727271</v>
      </c>
      <c r="F36" s="30">
        <f t="shared" si="3"/>
        <v>-0.93497109826589597</v>
      </c>
    </row>
    <row r="37" spans="2:6" s="22" customFormat="1" ht="17.100000000000001" customHeight="1" thickBot="1" x14ac:dyDescent="0.25">
      <c r="B37" s="28" t="s">
        <v>27</v>
      </c>
      <c r="C37" s="30">
        <f t="shared" si="0"/>
        <v>0.12857142857142856</v>
      </c>
      <c r="D37" s="30">
        <f t="shared" si="1"/>
        <v>6.3829787234042548E-2</v>
      </c>
      <c r="E37" s="30">
        <f t="shared" si="2"/>
        <v>-0.15384615384615385</v>
      </c>
      <c r="F37" s="30">
        <f t="shared" si="3"/>
        <v>-0.93922651933701662</v>
      </c>
    </row>
    <row r="38" spans="2:6" s="22" customFormat="1" ht="17.100000000000001" customHeight="1" thickBot="1" x14ac:dyDescent="0.25">
      <c r="B38" s="28" t="s">
        <v>15</v>
      </c>
      <c r="C38" s="30">
        <f t="shared" si="0"/>
        <v>2.3333333333333335</v>
      </c>
      <c r="D38" s="30">
        <f t="shared" si="1"/>
        <v>-0.5</v>
      </c>
      <c r="E38" s="30">
        <f t="shared" si="2"/>
        <v>-1</v>
      </c>
      <c r="F38" s="30">
        <f t="shared" si="3"/>
        <v>0.7857142857142857</v>
      </c>
    </row>
    <row r="39" spans="2:6" s="22" customFormat="1" ht="17.100000000000001" customHeight="1" thickBot="1" x14ac:dyDescent="0.25">
      <c r="B39" s="28" t="s">
        <v>10</v>
      </c>
      <c r="C39" s="30">
        <f t="shared" si="0"/>
        <v>-0.48148148148148145</v>
      </c>
      <c r="D39" s="30">
        <f t="shared" si="1"/>
        <v>-0.46153846153846156</v>
      </c>
      <c r="E39" s="30">
        <f t="shared" si="2"/>
        <v>-0.89473684210526316</v>
      </c>
      <c r="F39" s="30">
        <f t="shared" si="3"/>
        <v>-0.96470588235294119</v>
      </c>
    </row>
    <row r="40" spans="2:6" s="22" customFormat="1" ht="17.100000000000001" customHeight="1" thickBot="1" x14ac:dyDescent="0.25">
      <c r="B40" s="28" t="s">
        <v>99</v>
      </c>
      <c r="C40" s="30">
        <f t="shared" si="0"/>
        <v>-0.18446601941747573</v>
      </c>
      <c r="D40" s="30">
        <f t="shared" si="1"/>
        <v>-0.30232558139534882</v>
      </c>
      <c r="E40" s="30">
        <f t="shared" si="2"/>
        <v>-0.8910891089108911</v>
      </c>
      <c r="F40" s="30">
        <f t="shared" si="3"/>
        <v>-0.85669781931464173</v>
      </c>
    </row>
    <row r="41" spans="2:6" s="22" customFormat="1" ht="17.100000000000001" customHeight="1" thickBot="1" x14ac:dyDescent="0.25">
      <c r="B41" s="28" t="s">
        <v>100</v>
      </c>
      <c r="C41" s="30">
        <f t="shared" si="0"/>
        <v>-0.77777777777777779</v>
      </c>
      <c r="D41" s="30">
        <f t="shared" si="1"/>
        <v>2.4615384615384617</v>
      </c>
      <c r="E41" s="30">
        <f t="shared" si="2"/>
        <v>-0.92</v>
      </c>
      <c r="F41" s="30">
        <f t="shared" si="3"/>
        <v>-0.98461538461538467</v>
      </c>
    </row>
    <row r="42" spans="2:6" s="22" customFormat="1" ht="17.100000000000001" customHeight="1" thickBot="1" x14ac:dyDescent="0.25">
      <c r="B42" s="28" t="s">
        <v>101</v>
      </c>
      <c r="C42" s="30">
        <f t="shared" si="0"/>
        <v>-1</v>
      </c>
      <c r="D42" s="30">
        <f t="shared" si="1"/>
        <v>-0.7142857142857143</v>
      </c>
      <c r="E42" s="30">
        <f t="shared" si="2"/>
        <v>-1</v>
      </c>
      <c r="F42" s="30">
        <f t="shared" si="3"/>
        <v>-0.7</v>
      </c>
    </row>
    <row r="43" spans="2:6" s="22" customFormat="1" ht="17.100000000000001" customHeight="1" thickBot="1" x14ac:dyDescent="0.25">
      <c r="B43" s="28" t="s">
        <v>29</v>
      </c>
      <c r="C43" s="30">
        <f t="shared" si="0"/>
        <v>3.625</v>
      </c>
      <c r="D43" s="30">
        <f t="shared" si="1"/>
        <v>-9.5238095238095233E-2</v>
      </c>
      <c r="E43" s="30">
        <f t="shared" si="2"/>
        <v>-1</v>
      </c>
      <c r="F43" s="30">
        <f t="shared" si="3"/>
        <v>-0.97435897435897434</v>
      </c>
    </row>
    <row r="44" spans="2:6" ht="17.100000000000001" customHeight="1" thickBot="1" x14ac:dyDescent="0.25">
      <c r="B44" s="28" t="s">
        <v>11</v>
      </c>
      <c r="C44" s="30">
        <f t="shared" si="0"/>
        <v>-1</v>
      </c>
      <c r="D44" s="30">
        <f t="shared" si="1"/>
        <v>-0.5</v>
      </c>
      <c r="E44" s="30">
        <f t="shared" si="2"/>
        <v>15</v>
      </c>
      <c r="F44" s="30" t="str">
        <f t="shared" si="3"/>
        <v>-</v>
      </c>
    </row>
    <row r="45" spans="2:6" ht="17.100000000000001" customHeight="1" thickBot="1" x14ac:dyDescent="0.25">
      <c r="B45" s="49" t="s">
        <v>16</v>
      </c>
      <c r="C45" s="51">
        <f t="shared" si="0"/>
        <v>-0.19545454545454546</v>
      </c>
      <c r="D45" s="51">
        <f t="shared" si="1"/>
        <v>6.3973063973063973E-2</v>
      </c>
      <c r="E45" s="51">
        <f t="shared" si="2"/>
        <v>-0.76739562624254476</v>
      </c>
      <c r="F45" s="51">
        <f t="shared" si="3"/>
        <v>-0.91059602649006621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K58"/>
  <sheetViews>
    <sheetView workbookViewId="0"/>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1" ht="40.5" customHeight="1" x14ac:dyDescent="0.2">
      <c r="B2" s="21"/>
    </row>
    <row r="3" spans="2:11" s="22" customFormat="1" ht="28.5" customHeight="1" x14ac:dyDescent="0.2">
      <c r="B3" s="37"/>
    </row>
    <row r="5" spans="2:11" ht="63.75" customHeight="1" x14ac:dyDescent="0.2">
      <c r="C5" s="27" t="s">
        <v>177</v>
      </c>
      <c r="D5" s="27" t="s">
        <v>176</v>
      </c>
      <c r="E5" s="27" t="s">
        <v>163</v>
      </c>
      <c r="F5" s="27" t="s">
        <v>110</v>
      </c>
      <c r="G5" s="27" t="s">
        <v>111</v>
      </c>
      <c r="H5" s="27" t="s">
        <v>112</v>
      </c>
      <c r="I5" s="27" t="s">
        <v>113</v>
      </c>
      <c r="J5" s="27" t="s">
        <v>114</v>
      </c>
      <c r="K5" s="27" t="s">
        <v>115</v>
      </c>
    </row>
    <row r="6" spans="2:11" s="22" customFormat="1" ht="17.100000000000001" customHeight="1" thickBot="1" x14ac:dyDescent="0.25">
      <c r="B6" s="28" t="s">
        <v>119</v>
      </c>
      <c r="C6" s="56">
        <v>200</v>
      </c>
      <c r="D6" s="71">
        <v>10</v>
      </c>
      <c r="E6" s="60">
        <v>39</v>
      </c>
      <c r="F6" s="71">
        <v>249</v>
      </c>
      <c r="G6" s="56">
        <v>92</v>
      </c>
      <c r="H6" s="56">
        <v>0</v>
      </c>
      <c r="I6" s="56">
        <v>12</v>
      </c>
      <c r="J6" s="56">
        <v>0</v>
      </c>
      <c r="K6" s="56">
        <v>0</v>
      </c>
    </row>
    <row r="7" spans="2:11" s="22" customFormat="1" ht="17.100000000000001" customHeight="1" thickBot="1" x14ac:dyDescent="0.25">
      <c r="B7" s="28" t="s">
        <v>128</v>
      </c>
      <c r="C7" s="56">
        <v>298</v>
      </c>
      <c r="D7" s="60">
        <v>14</v>
      </c>
      <c r="E7" s="60">
        <v>44</v>
      </c>
      <c r="F7" s="60">
        <v>356</v>
      </c>
      <c r="G7" s="56">
        <v>171</v>
      </c>
      <c r="H7" s="56">
        <v>0</v>
      </c>
      <c r="I7" s="56">
        <v>13</v>
      </c>
      <c r="J7" s="56">
        <v>2</v>
      </c>
      <c r="K7" s="56">
        <v>1</v>
      </c>
    </row>
    <row r="8" spans="2:11" s="22" customFormat="1" ht="17.100000000000001" customHeight="1" thickBot="1" x14ac:dyDescent="0.25">
      <c r="B8" s="28" t="s">
        <v>131</v>
      </c>
      <c r="C8" s="56">
        <v>122</v>
      </c>
      <c r="D8" s="60">
        <v>0</v>
      </c>
      <c r="E8" s="60">
        <v>10</v>
      </c>
      <c r="F8" s="60">
        <v>132</v>
      </c>
      <c r="G8" s="56">
        <v>81</v>
      </c>
      <c r="H8" s="56">
        <v>0</v>
      </c>
      <c r="I8" s="56">
        <v>6</v>
      </c>
      <c r="J8" s="56">
        <v>1</v>
      </c>
      <c r="K8" s="56">
        <v>0</v>
      </c>
    </row>
    <row r="9" spans="2:11" s="22" customFormat="1" ht="17.100000000000001" customHeight="1" thickBot="1" x14ac:dyDescent="0.25">
      <c r="B9" s="28" t="s">
        <v>135</v>
      </c>
      <c r="C9" s="56">
        <v>169</v>
      </c>
      <c r="D9" s="60">
        <v>2</v>
      </c>
      <c r="E9" s="60">
        <v>12</v>
      </c>
      <c r="F9" s="60">
        <v>183</v>
      </c>
      <c r="G9" s="56">
        <v>56</v>
      </c>
      <c r="H9" s="56">
        <v>0</v>
      </c>
      <c r="I9" s="56">
        <v>13</v>
      </c>
      <c r="J9" s="56">
        <v>0</v>
      </c>
      <c r="K9" s="56">
        <v>0</v>
      </c>
    </row>
    <row r="10" spans="2:11" s="22" customFormat="1" ht="17.100000000000001" customHeight="1" thickBot="1" x14ac:dyDescent="0.25">
      <c r="B10" s="28" t="s">
        <v>137</v>
      </c>
      <c r="C10" s="56">
        <v>30</v>
      </c>
      <c r="D10" s="60">
        <v>0</v>
      </c>
      <c r="E10" s="60">
        <v>5</v>
      </c>
      <c r="F10" s="60">
        <v>35</v>
      </c>
      <c r="G10" s="56">
        <v>34</v>
      </c>
      <c r="H10" s="72">
        <v>0</v>
      </c>
      <c r="I10" s="56">
        <v>10</v>
      </c>
      <c r="J10" s="56">
        <v>0</v>
      </c>
      <c r="K10" s="56">
        <v>0</v>
      </c>
    </row>
    <row r="11" spans="2:11" s="22" customFormat="1" ht="17.100000000000001" customHeight="1" thickBot="1" x14ac:dyDescent="0.25">
      <c r="B11" s="28" t="s">
        <v>139</v>
      </c>
      <c r="C11" s="56">
        <v>70</v>
      </c>
      <c r="D11" s="60">
        <v>9</v>
      </c>
      <c r="E11" s="60">
        <v>7</v>
      </c>
      <c r="F11" s="60">
        <v>86</v>
      </c>
      <c r="G11" s="56">
        <v>14</v>
      </c>
      <c r="H11" s="56">
        <v>0</v>
      </c>
      <c r="I11" s="56">
        <v>13</v>
      </c>
      <c r="J11" s="56">
        <v>1</v>
      </c>
      <c r="K11" s="56">
        <v>0</v>
      </c>
    </row>
    <row r="12" spans="2:11" s="22" customFormat="1" ht="17.100000000000001" customHeight="1" thickBot="1" x14ac:dyDescent="0.25">
      <c r="B12" s="28" t="s">
        <v>145</v>
      </c>
      <c r="C12" s="56">
        <v>287</v>
      </c>
      <c r="D12" s="60">
        <v>9</v>
      </c>
      <c r="E12" s="60">
        <v>25</v>
      </c>
      <c r="F12" s="60">
        <v>321</v>
      </c>
      <c r="G12" s="56">
        <v>260</v>
      </c>
      <c r="H12" s="56">
        <v>3</v>
      </c>
      <c r="I12" s="56">
        <v>45</v>
      </c>
      <c r="J12" s="56">
        <v>1</v>
      </c>
      <c r="K12" s="56">
        <v>3</v>
      </c>
    </row>
    <row r="13" spans="2:11" s="22" customFormat="1" ht="17.100000000000001" customHeight="1" thickBot="1" x14ac:dyDescent="0.25">
      <c r="B13" s="28" t="s">
        <v>154</v>
      </c>
      <c r="C13" s="56">
        <v>466</v>
      </c>
      <c r="D13" s="60">
        <v>32</v>
      </c>
      <c r="E13" s="60">
        <v>65</v>
      </c>
      <c r="F13" s="60">
        <v>563</v>
      </c>
      <c r="G13" s="56">
        <v>38</v>
      </c>
      <c r="H13" s="56">
        <v>0</v>
      </c>
      <c r="I13" s="56">
        <v>25</v>
      </c>
      <c r="J13" s="56">
        <v>1</v>
      </c>
      <c r="K13" s="56">
        <v>0</v>
      </c>
    </row>
    <row r="14" spans="2:11" s="22" customFormat="1" ht="17.100000000000001" customHeight="1" thickBot="1" x14ac:dyDescent="0.25">
      <c r="B14" s="28" t="s">
        <v>138</v>
      </c>
      <c r="C14" s="56">
        <v>32</v>
      </c>
      <c r="D14" s="60">
        <v>0</v>
      </c>
      <c r="E14" s="60">
        <v>5</v>
      </c>
      <c r="F14" s="60">
        <v>37</v>
      </c>
      <c r="G14" s="56">
        <v>39</v>
      </c>
      <c r="H14" s="56">
        <v>2</v>
      </c>
      <c r="I14" s="56">
        <v>2</v>
      </c>
      <c r="J14" s="56">
        <v>0</v>
      </c>
      <c r="K14" s="56">
        <v>0</v>
      </c>
    </row>
    <row r="15" spans="2:11" s="22" customFormat="1" ht="17.100000000000001" customHeight="1" thickBot="1" x14ac:dyDescent="0.25">
      <c r="B15" s="28" t="s">
        <v>157</v>
      </c>
      <c r="C15" s="56">
        <v>9</v>
      </c>
      <c r="D15" s="60">
        <v>3</v>
      </c>
      <c r="E15" s="60">
        <v>3</v>
      </c>
      <c r="F15" s="60">
        <v>15</v>
      </c>
      <c r="G15" s="56">
        <v>0</v>
      </c>
      <c r="H15" s="56">
        <v>0</v>
      </c>
      <c r="I15" s="56">
        <v>4</v>
      </c>
      <c r="J15" s="56">
        <v>0</v>
      </c>
      <c r="K15" s="56">
        <v>0</v>
      </c>
    </row>
    <row r="16" spans="2:11" s="22" customFormat="1" ht="17.100000000000001" customHeight="1" thickBot="1" x14ac:dyDescent="0.25">
      <c r="B16" s="28" t="s">
        <v>162</v>
      </c>
      <c r="C16" s="56">
        <v>138</v>
      </c>
      <c r="D16" s="60">
        <v>2</v>
      </c>
      <c r="E16" s="60">
        <v>16</v>
      </c>
      <c r="F16" s="60">
        <v>156</v>
      </c>
      <c r="G16" s="56">
        <v>99</v>
      </c>
      <c r="H16" s="56">
        <v>2</v>
      </c>
      <c r="I16" s="56">
        <v>5</v>
      </c>
      <c r="J16" s="56">
        <v>4</v>
      </c>
      <c r="K16" s="56">
        <v>0</v>
      </c>
    </row>
    <row r="17" spans="2:11" s="22" customFormat="1" ht="17.100000000000001" customHeight="1" thickBot="1" x14ac:dyDescent="0.25">
      <c r="B17" s="28" t="s">
        <v>121</v>
      </c>
      <c r="C17" s="56">
        <v>175</v>
      </c>
      <c r="D17" s="60">
        <v>42</v>
      </c>
      <c r="E17" s="60">
        <v>19</v>
      </c>
      <c r="F17" s="60">
        <v>236</v>
      </c>
      <c r="G17" s="56">
        <v>186</v>
      </c>
      <c r="H17" s="56">
        <v>0</v>
      </c>
      <c r="I17" s="56">
        <v>11</v>
      </c>
      <c r="J17" s="56">
        <v>1</v>
      </c>
      <c r="K17" s="56">
        <v>0</v>
      </c>
    </row>
    <row r="18" spans="2:11" s="22" customFormat="1" ht="17.100000000000001" customHeight="1" thickBot="1" x14ac:dyDescent="0.25">
      <c r="B18" s="28" t="s">
        <v>26</v>
      </c>
      <c r="C18" s="56">
        <v>226</v>
      </c>
      <c r="D18" s="60">
        <v>0</v>
      </c>
      <c r="E18" s="60">
        <v>28</v>
      </c>
      <c r="F18" s="60">
        <v>254</v>
      </c>
      <c r="G18" s="56">
        <v>252</v>
      </c>
      <c r="H18" s="56">
        <v>2</v>
      </c>
      <c r="I18" s="56">
        <v>36</v>
      </c>
      <c r="J18" s="56">
        <v>1</v>
      </c>
      <c r="K18" s="56">
        <v>12</v>
      </c>
    </row>
    <row r="19" spans="2:11" s="22" customFormat="1" ht="17.100000000000001" customHeight="1" thickBot="1" x14ac:dyDescent="0.25">
      <c r="B19" s="28" t="s">
        <v>140</v>
      </c>
      <c r="C19" s="56">
        <v>270</v>
      </c>
      <c r="D19" s="60">
        <v>4</v>
      </c>
      <c r="E19" s="60">
        <v>11</v>
      </c>
      <c r="F19" s="60">
        <v>285</v>
      </c>
      <c r="G19" s="56">
        <v>210</v>
      </c>
      <c r="H19" s="56">
        <v>1</v>
      </c>
      <c r="I19" s="56">
        <v>9</v>
      </c>
      <c r="J19" s="56">
        <v>3</v>
      </c>
      <c r="K19" s="56">
        <v>0</v>
      </c>
    </row>
    <row r="20" spans="2:11" s="22" customFormat="1" ht="17.100000000000001" customHeight="1" thickBot="1" x14ac:dyDescent="0.25">
      <c r="B20" s="28" t="s">
        <v>152</v>
      </c>
      <c r="C20" s="56">
        <v>228</v>
      </c>
      <c r="D20" s="60">
        <v>16</v>
      </c>
      <c r="E20" s="60">
        <v>10</v>
      </c>
      <c r="F20" s="60">
        <v>254</v>
      </c>
      <c r="G20" s="56">
        <v>71</v>
      </c>
      <c r="H20" s="56">
        <v>1</v>
      </c>
      <c r="I20" s="56">
        <v>21</v>
      </c>
      <c r="J20" s="56">
        <v>1</v>
      </c>
      <c r="K20" s="56">
        <v>1</v>
      </c>
    </row>
    <row r="21" spans="2:11" s="22" customFormat="1" ht="17.100000000000001" customHeight="1" thickBot="1" x14ac:dyDescent="0.25">
      <c r="B21" s="28" t="s">
        <v>9</v>
      </c>
      <c r="C21" s="56">
        <v>92</v>
      </c>
      <c r="D21" s="60">
        <v>4</v>
      </c>
      <c r="E21" s="60">
        <v>7</v>
      </c>
      <c r="F21" s="60">
        <v>103</v>
      </c>
      <c r="G21" s="56">
        <v>109</v>
      </c>
      <c r="H21" s="56">
        <v>1</v>
      </c>
      <c r="I21" s="56">
        <v>6</v>
      </c>
      <c r="J21" s="56">
        <v>2</v>
      </c>
      <c r="K21" s="56">
        <v>0</v>
      </c>
    </row>
    <row r="22" spans="2:11" s="22" customFormat="1" ht="17.100000000000001" customHeight="1" thickBot="1" x14ac:dyDescent="0.25">
      <c r="B22" s="28" t="s">
        <v>122</v>
      </c>
      <c r="C22" s="56">
        <v>23</v>
      </c>
      <c r="D22" s="60">
        <v>0</v>
      </c>
      <c r="E22" s="60">
        <v>0</v>
      </c>
      <c r="F22" s="60">
        <v>23</v>
      </c>
      <c r="G22" s="56">
        <v>5</v>
      </c>
      <c r="H22" s="56">
        <v>0</v>
      </c>
      <c r="I22" s="56">
        <v>0</v>
      </c>
      <c r="J22" s="56">
        <v>0</v>
      </c>
      <c r="K22" s="56">
        <v>0</v>
      </c>
    </row>
    <row r="23" spans="2:11" s="22" customFormat="1" ht="17.100000000000001" customHeight="1" thickBot="1" x14ac:dyDescent="0.25">
      <c r="B23" s="28" t="s">
        <v>126</v>
      </c>
      <c r="C23" s="56">
        <v>49</v>
      </c>
      <c r="D23" s="60">
        <v>2</v>
      </c>
      <c r="E23" s="60">
        <v>9</v>
      </c>
      <c r="F23" s="60">
        <v>60</v>
      </c>
      <c r="G23" s="56">
        <v>69</v>
      </c>
      <c r="H23" s="56">
        <v>0</v>
      </c>
      <c r="I23" s="56">
        <v>1</v>
      </c>
      <c r="J23" s="56">
        <v>1</v>
      </c>
      <c r="K23" s="56">
        <v>0</v>
      </c>
    </row>
    <row r="24" spans="2:11" ht="15" thickBot="1" x14ac:dyDescent="0.25">
      <c r="B24" s="28" t="s">
        <v>141</v>
      </c>
      <c r="C24" s="56">
        <v>71</v>
      </c>
      <c r="D24" s="60">
        <v>3</v>
      </c>
      <c r="E24" s="60">
        <v>3</v>
      </c>
      <c r="F24" s="60">
        <v>77</v>
      </c>
      <c r="G24" s="56">
        <v>60</v>
      </c>
      <c r="H24" s="56">
        <v>0</v>
      </c>
      <c r="I24" s="56">
        <v>10</v>
      </c>
      <c r="J24" s="56">
        <v>2</v>
      </c>
      <c r="K24" s="56">
        <v>0</v>
      </c>
    </row>
    <row r="25" spans="2:11" ht="15" thickBot="1" x14ac:dyDescent="0.25">
      <c r="B25" s="28" t="s">
        <v>149</v>
      </c>
      <c r="C25" s="56">
        <v>9</v>
      </c>
      <c r="D25" s="60">
        <v>6</v>
      </c>
      <c r="E25" s="60">
        <v>1</v>
      </c>
      <c r="F25" s="60">
        <v>16</v>
      </c>
      <c r="G25" s="56">
        <v>5</v>
      </c>
      <c r="H25" s="56">
        <v>0</v>
      </c>
      <c r="I25" s="56">
        <v>4</v>
      </c>
      <c r="J25" s="56">
        <v>0</v>
      </c>
      <c r="K25" s="56">
        <v>0</v>
      </c>
    </row>
    <row r="26" spans="2:11" ht="15" thickBot="1" x14ac:dyDescent="0.25">
      <c r="B26" s="28" t="s">
        <v>151</v>
      </c>
      <c r="C26" s="56">
        <v>0</v>
      </c>
      <c r="D26" s="60">
        <v>53</v>
      </c>
      <c r="E26" s="60">
        <v>10</v>
      </c>
      <c r="F26" s="60">
        <v>63</v>
      </c>
      <c r="G26" s="56">
        <v>77</v>
      </c>
      <c r="H26" s="56">
        <v>0</v>
      </c>
      <c r="I26" s="56">
        <v>5</v>
      </c>
      <c r="J26" s="56">
        <v>0</v>
      </c>
      <c r="K26" s="56">
        <v>0</v>
      </c>
    </row>
    <row r="27" spans="2:11" ht="15" thickBot="1" x14ac:dyDescent="0.25">
      <c r="B27" s="28" t="s">
        <v>153</v>
      </c>
      <c r="C27" s="56">
        <v>18</v>
      </c>
      <c r="D27" s="60">
        <v>1</v>
      </c>
      <c r="E27" s="60">
        <v>0</v>
      </c>
      <c r="F27" s="60">
        <v>19</v>
      </c>
      <c r="G27" s="56">
        <v>8</v>
      </c>
      <c r="H27" s="56">
        <v>0</v>
      </c>
      <c r="I27" s="56">
        <v>0</v>
      </c>
      <c r="J27" s="56">
        <v>0</v>
      </c>
      <c r="K27" s="56">
        <v>0</v>
      </c>
    </row>
    <row r="28" spans="2:11" ht="15" thickBot="1" x14ac:dyDescent="0.25">
      <c r="B28" s="28" t="s">
        <v>155</v>
      </c>
      <c r="C28" s="56">
        <v>5</v>
      </c>
      <c r="D28" s="60">
        <v>0</v>
      </c>
      <c r="E28" s="60">
        <v>1</v>
      </c>
      <c r="F28" s="60">
        <v>6</v>
      </c>
      <c r="G28" s="56">
        <v>6</v>
      </c>
      <c r="H28" s="56">
        <v>0</v>
      </c>
      <c r="I28" s="56">
        <v>1</v>
      </c>
      <c r="J28" s="56">
        <v>0</v>
      </c>
      <c r="K28" s="56">
        <v>0</v>
      </c>
    </row>
    <row r="29" spans="2:11" ht="15" thickBot="1" x14ac:dyDescent="0.25">
      <c r="B29" s="28" t="s">
        <v>160</v>
      </c>
      <c r="C29" s="56">
        <v>84</v>
      </c>
      <c r="D29" s="60">
        <v>0</v>
      </c>
      <c r="E29" s="60">
        <v>15</v>
      </c>
      <c r="F29" s="60">
        <v>99</v>
      </c>
      <c r="G29" s="56">
        <v>81</v>
      </c>
      <c r="H29" s="56">
        <v>0</v>
      </c>
      <c r="I29" s="56">
        <v>6</v>
      </c>
      <c r="J29" s="56">
        <v>0</v>
      </c>
      <c r="K29" s="56">
        <v>0</v>
      </c>
    </row>
    <row r="30" spans="2:11" ht="15" thickBot="1" x14ac:dyDescent="0.25">
      <c r="B30" s="28" t="s">
        <v>161</v>
      </c>
      <c r="C30" s="56">
        <v>14</v>
      </c>
      <c r="D30" s="60">
        <v>0</v>
      </c>
      <c r="E30" s="60">
        <v>2</v>
      </c>
      <c r="F30" s="60">
        <v>16</v>
      </c>
      <c r="G30" s="56">
        <v>9</v>
      </c>
      <c r="H30" s="56">
        <v>0</v>
      </c>
      <c r="I30" s="56">
        <v>1</v>
      </c>
      <c r="J30" s="56">
        <v>0</v>
      </c>
      <c r="K30" s="56">
        <v>0</v>
      </c>
    </row>
    <row r="31" spans="2:11" ht="15" thickBot="1" x14ac:dyDescent="0.25">
      <c r="B31" s="28" t="s">
        <v>117</v>
      </c>
      <c r="C31" s="56">
        <v>45</v>
      </c>
      <c r="D31" s="60">
        <v>10</v>
      </c>
      <c r="E31" s="60">
        <v>5</v>
      </c>
      <c r="F31" s="60">
        <v>60</v>
      </c>
      <c r="G31" s="56">
        <v>102</v>
      </c>
      <c r="H31" s="56">
        <v>2</v>
      </c>
      <c r="I31" s="56">
        <v>0</v>
      </c>
      <c r="J31" s="56">
        <v>0</v>
      </c>
      <c r="K31" s="56">
        <v>0</v>
      </c>
    </row>
    <row r="32" spans="2:11" ht="15" thickBot="1" x14ac:dyDescent="0.25">
      <c r="B32" s="28" t="s">
        <v>130</v>
      </c>
      <c r="C32" s="56">
        <v>33</v>
      </c>
      <c r="D32" s="60">
        <v>6</v>
      </c>
      <c r="E32" s="60">
        <v>5</v>
      </c>
      <c r="F32" s="60">
        <v>44</v>
      </c>
      <c r="G32" s="56">
        <v>63</v>
      </c>
      <c r="H32" s="56">
        <v>0</v>
      </c>
      <c r="I32" s="56">
        <v>3</v>
      </c>
      <c r="J32" s="56">
        <v>0</v>
      </c>
      <c r="K32" s="56">
        <v>6</v>
      </c>
    </row>
    <row r="33" spans="2:11" ht="15" thickBot="1" x14ac:dyDescent="0.25">
      <c r="B33" s="28" t="s">
        <v>132</v>
      </c>
      <c r="C33" s="56">
        <v>17</v>
      </c>
      <c r="D33" s="60">
        <v>0</v>
      </c>
      <c r="E33" s="60">
        <v>4</v>
      </c>
      <c r="F33" s="60">
        <v>21</v>
      </c>
      <c r="G33" s="56">
        <v>17</v>
      </c>
      <c r="H33" s="56">
        <v>0</v>
      </c>
      <c r="I33" s="56">
        <v>0</v>
      </c>
      <c r="J33" s="56">
        <v>0</v>
      </c>
      <c r="K33" s="56">
        <v>0</v>
      </c>
    </row>
    <row r="34" spans="2:11" ht="15" thickBot="1" x14ac:dyDescent="0.25">
      <c r="B34" s="28" t="s">
        <v>136</v>
      </c>
      <c r="C34" s="56">
        <v>68</v>
      </c>
      <c r="D34" s="60">
        <v>1</v>
      </c>
      <c r="E34" s="60">
        <v>2</v>
      </c>
      <c r="F34" s="60">
        <v>71</v>
      </c>
      <c r="G34" s="56">
        <v>91</v>
      </c>
      <c r="H34" s="56">
        <v>0</v>
      </c>
      <c r="I34" s="56">
        <v>3</v>
      </c>
      <c r="J34" s="56">
        <v>0</v>
      </c>
      <c r="K34" s="56">
        <v>4</v>
      </c>
    </row>
    <row r="35" spans="2:11" ht="15" thickBot="1" x14ac:dyDescent="0.25">
      <c r="B35" s="28" t="s">
        <v>158</v>
      </c>
      <c r="C35" s="56">
        <v>112</v>
      </c>
      <c r="D35" s="60">
        <v>10</v>
      </c>
      <c r="E35" s="60">
        <v>12</v>
      </c>
      <c r="F35" s="60">
        <v>134</v>
      </c>
      <c r="G35" s="56">
        <v>125</v>
      </c>
      <c r="H35" s="56">
        <v>0</v>
      </c>
      <c r="I35" s="56">
        <v>8</v>
      </c>
      <c r="J35" s="56">
        <v>0</v>
      </c>
      <c r="K35" s="56">
        <v>0</v>
      </c>
    </row>
    <row r="36" spans="2:11" ht="15" thickBot="1" x14ac:dyDescent="0.25">
      <c r="B36" s="28" t="s">
        <v>124</v>
      </c>
      <c r="C36" s="56">
        <v>1517</v>
      </c>
      <c r="D36" s="60">
        <v>524</v>
      </c>
      <c r="E36" s="60">
        <v>345</v>
      </c>
      <c r="F36" s="60">
        <v>2386</v>
      </c>
      <c r="G36" s="56">
        <v>1850</v>
      </c>
      <c r="H36" s="56">
        <v>3</v>
      </c>
      <c r="I36" s="56">
        <v>88</v>
      </c>
      <c r="J36" s="56">
        <v>26</v>
      </c>
      <c r="K36" s="56">
        <v>42</v>
      </c>
    </row>
    <row r="37" spans="2:11" ht="15" thickBot="1" x14ac:dyDescent="0.25">
      <c r="B37" s="28" t="s">
        <v>134</v>
      </c>
      <c r="C37" s="56">
        <v>244</v>
      </c>
      <c r="D37" s="60">
        <v>3</v>
      </c>
      <c r="E37" s="60">
        <v>10</v>
      </c>
      <c r="F37" s="60">
        <v>257</v>
      </c>
      <c r="G37" s="56">
        <v>250</v>
      </c>
      <c r="H37" s="72">
        <v>1</v>
      </c>
      <c r="I37" s="56">
        <v>6</v>
      </c>
      <c r="J37" s="56">
        <v>1</v>
      </c>
      <c r="K37" s="56">
        <v>1</v>
      </c>
    </row>
    <row r="38" spans="2:11" ht="15" thickBot="1" x14ac:dyDescent="0.25">
      <c r="B38" s="28" t="s">
        <v>142</v>
      </c>
      <c r="C38" s="56">
        <v>117</v>
      </c>
      <c r="D38" s="60">
        <v>45</v>
      </c>
      <c r="E38" s="60">
        <v>12</v>
      </c>
      <c r="F38" s="60">
        <v>174</v>
      </c>
      <c r="G38" s="56">
        <v>174</v>
      </c>
      <c r="H38" s="56">
        <v>0</v>
      </c>
      <c r="I38" s="56">
        <v>0</v>
      </c>
      <c r="J38" s="56">
        <v>1</v>
      </c>
      <c r="K38" s="56">
        <v>0</v>
      </c>
    </row>
    <row r="39" spans="2:11" ht="15" thickBot="1" x14ac:dyDescent="0.25">
      <c r="B39" s="28" t="s">
        <v>156</v>
      </c>
      <c r="C39" s="56">
        <v>227</v>
      </c>
      <c r="D39" s="60">
        <v>8</v>
      </c>
      <c r="E39" s="60">
        <v>16</v>
      </c>
      <c r="F39" s="60">
        <v>251</v>
      </c>
      <c r="G39" s="56">
        <v>310</v>
      </c>
      <c r="H39" s="56">
        <v>0</v>
      </c>
      <c r="I39" s="56">
        <v>22</v>
      </c>
      <c r="J39" s="56">
        <v>0</v>
      </c>
      <c r="K39" s="56">
        <v>2</v>
      </c>
    </row>
    <row r="40" spans="2:11" ht="15" thickBot="1" x14ac:dyDescent="0.25">
      <c r="B40" s="28" t="s">
        <v>118</v>
      </c>
      <c r="C40" s="56">
        <v>600</v>
      </c>
      <c r="D40" s="60">
        <v>15</v>
      </c>
      <c r="E40" s="60">
        <v>71</v>
      </c>
      <c r="F40" s="60">
        <v>686</v>
      </c>
      <c r="G40" s="56">
        <v>357</v>
      </c>
      <c r="H40" s="56">
        <v>0</v>
      </c>
      <c r="I40" s="56">
        <v>13</v>
      </c>
      <c r="J40" s="56">
        <v>8</v>
      </c>
      <c r="K40" s="56">
        <v>4</v>
      </c>
    </row>
    <row r="41" spans="2:11" ht="15" thickBot="1" x14ac:dyDescent="0.25">
      <c r="B41" s="28" t="s">
        <v>129</v>
      </c>
      <c r="C41" s="56">
        <v>110</v>
      </c>
      <c r="D41" s="60">
        <v>21</v>
      </c>
      <c r="E41" s="60">
        <v>20</v>
      </c>
      <c r="F41" s="60">
        <v>151</v>
      </c>
      <c r="G41" s="56">
        <v>95</v>
      </c>
      <c r="H41" s="56">
        <v>0</v>
      </c>
      <c r="I41" s="56">
        <v>55</v>
      </c>
      <c r="J41" s="56">
        <v>4</v>
      </c>
      <c r="K41" s="56">
        <v>0</v>
      </c>
    </row>
    <row r="42" spans="2:11" ht="15" thickBot="1" x14ac:dyDescent="0.25">
      <c r="B42" s="28" t="s">
        <v>159</v>
      </c>
      <c r="C42" s="56">
        <v>620</v>
      </c>
      <c r="D42" s="60">
        <v>45</v>
      </c>
      <c r="E42" s="60">
        <v>110</v>
      </c>
      <c r="F42" s="60">
        <v>775</v>
      </c>
      <c r="G42" s="56">
        <v>697</v>
      </c>
      <c r="H42" s="56">
        <v>1</v>
      </c>
      <c r="I42" s="56">
        <v>33</v>
      </c>
      <c r="J42" s="56">
        <v>4</v>
      </c>
      <c r="K42" s="56">
        <v>7</v>
      </c>
    </row>
    <row r="43" spans="2:11" ht="15" thickBot="1" x14ac:dyDescent="0.25">
      <c r="B43" s="28" t="s">
        <v>123</v>
      </c>
      <c r="C43" s="56">
        <v>94</v>
      </c>
      <c r="D43" s="60">
        <v>3</v>
      </c>
      <c r="E43" s="60">
        <v>16</v>
      </c>
      <c r="F43" s="60">
        <v>113</v>
      </c>
      <c r="G43" s="56">
        <v>58</v>
      </c>
      <c r="H43" s="56">
        <v>2</v>
      </c>
      <c r="I43" s="56">
        <v>11</v>
      </c>
      <c r="J43" s="56">
        <v>0</v>
      </c>
      <c r="K43" s="56">
        <v>0</v>
      </c>
    </row>
    <row r="44" spans="2:11" ht="15" thickBot="1" x14ac:dyDescent="0.25">
      <c r="B44" s="28" t="s">
        <v>127</v>
      </c>
      <c r="C44" s="56">
        <v>32</v>
      </c>
      <c r="D44" s="60">
        <v>13</v>
      </c>
      <c r="E44" s="60">
        <v>2</v>
      </c>
      <c r="F44" s="60">
        <v>47</v>
      </c>
      <c r="G44" s="56">
        <v>33</v>
      </c>
      <c r="H44" s="56">
        <v>1</v>
      </c>
      <c r="I44" s="56">
        <v>2</v>
      </c>
      <c r="J44" s="56">
        <v>0</v>
      </c>
      <c r="K44" s="56">
        <v>25</v>
      </c>
    </row>
    <row r="45" spans="2:11" ht="15" thickBot="1" x14ac:dyDescent="0.25">
      <c r="B45" s="28" t="s">
        <v>116</v>
      </c>
      <c r="C45" s="56">
        <v>159</v>
      </c>
      <c r="D45" s="60">
        <v>23</v>
      </c>
      <c r="E45" s="60">
        <v>25</v>
      </c>
      <c r="F45" s="60">
        <v>207</v>
      </c>
      <c r="G45" s="56">
        <v>57</v>
      </c>
      <c r="H45" s="56">
        <v>1</v>
      </c>
      <c r="I45" s="56">
        <v>34</v>
      </c>
      <c r="J45" s="56">
        <v>2</v>
      </c>
      <c r="K45" s="56">
        <v>3</v>
      </c>
    </row>
    <row r="46" spans="2:11" ht="15" thickBot="1" x14ac:dyDescent="0.25">
      <c r="B46" s="28" t="s">
        <v>143</v>
      </c>
      <c r="C46" s="56">
        <v>50</v>
      </c>
      <c r="D46" s="60">
        <v>0</v>
      </c>
      <c r="E46" s="60">
        <v>11</v>
      </c>
      <c r="F46" s="60">
        <v>61</v>
      </c>
      <c r="G46" s="56">
        <v>30</v>
      </c>
      <c r="H46" s="56">
        <v>2</v>
      </c>
      <c r="I46" s="56">
        <v>8</v>
      </c>
      <c r="J46" s="56">
        <v>0</v>
      </c>
      <c r="K46" s="56">
        <v>0</v>
      </c>
    </row>
    <row r="47" spans="2:11" ht="15" thickBot="1" x14ac:dyDescent="0.25">
      <c r="B47" s="28" t="s">
        <v>148</v>
      </c>
      <c r="C47" s="56">
        <v>34</v>
      </c>
      <c r="D47" s="60">
        <v>0</v>
      </c>
      <c r="E47" s="60">
        <v>1</v>
      </c>
      <c r="F47" s="60">
        <v>35</v>
      </c>
      <c r="G47" s="56">
        <v>35</v>
      </c>
      <c r="H47" s="56">
        <v>0</v>
      </c>
      <c r="I47" s="56">
        <v>0</v>
      </c>
      <c r="J47" s="56">
        <v>2</v>
      </c>
      <c r="K47" s="56">
        <v>0</v>
      </c>
    </row>
    <row r="48" spans="2:11" ht="15" thickBot="1" x14ac:dyDescent="0.25">
      <c r="B48" s="28" t="s">
        <v>150</v>
      </c>
      <c r="C48" s="56">
        <v>197</v>
      </c>
      <c r="D48" s="60">
        <v>23</v>
      </c>
      <c r="E48" s="60">
        <v>38</v>
      </c>
      <c r="F48" s="60">
        <v>258</v>
      </c>
      <c r="G48" s="56">
        <v>126</v>
      </c>
      <c r="H48" s="56">
        <v>3</v>
      </c>
      <c r="I48" s="56">
        <v>31</v>
      </c>
      <c r="J48" s="56">
        <v>7</v>
      </c>
      <c r="K48" s="56">
        <v>0</v>
      </c>
    </row>
    <row r="49" spans="2:11" ht="14.25" customHeight="1" thickBot="1" x14ac:dyDescent="0.25">
      <c r="B49" s="28" t="s">
        <v>144</v>
      </c>
      <c r="C49" s="56">
        <v>1091</v>
      </c>
      <c r="D49" s="60">
        <v>54</v>
      </c>
      <c r="E49" s="60">
        <v>351</v>
      </c>
      <c r="F49" s="60">
        <v>1496</v>
      </c>
      <c r="G49" s="29">
        <v>1165</v>
      </c>
      <c r="H49" s="29">
        <v>5</v>
      </c>
      <c r="I49" s="29">
        <v>87</v>
      </c>
      <c r="J49" s="29">
        <v>7</v>
      </c>
      <c r="K49" s="29">
        <v>46</v>
      </c>
    </row>
    <row r="50" spans="2:11" ht="15" thickBot="1" x14ac:dyDescent="0.25">
      <c r="B50" s="28" t="s">
        <v>146</v>
      </c>
      <c r="C50" s="56">
        <v>467</v>
      </c>
      <c r="D50" s="60">
        <v>12</v>
      </c>
      <c r="E50" s="60">
        <v>43</v>
      </c>
      <c r="F50" s="60">
        <v>522</v>
      </c>
      <c r="G50" s="29">
        <v>345</v>
      </c>
      <c r="H50" s="29">
        <v>0</v>
      </c>
      <c r="I50" s="29">
        <v>41</v>
      </c>
      <c r="J50" s="29">
        <v>4</v>
      </c>
      <c r="K50" s="29">
        <v>1</v>
      </c>
    </row>
    <row r="51" spans="2:11" ht="15" thickBot="1" x14ac:dyDescent="0.25">
      <c r="B51" s="28" t="s">
        <v>147</v>
      </c>
      <c r="C51" s="56">
        <v>88</v>
      </c>
      <c r="D51" s="60">
        <v>21</v>
      </c>
      <c r="E51" s="60">
        <v>17</v>
      </c>
      <c r="F51" s="60">
        <v>126</v>
      </c>
      <c r="G51" s="29">
        <v>82</v>
      </c>
      <c r="H51" s="29">
        <v>2</v>
      </c>
      <c r="I51" s="29">
        <v>22</v>
      </c>
      <c r="J51" s="29">
        <v>0</v>
      </c>
      <c r="K51" s="29">
        <v>3</v>
      </c>
    </row>
    <row r="52" spans="2:11" ht="15" thickBot="1" x14ac:dyDescent="0.25">
      <c r="B52" s="28" t="s">
        <v>120</v>
      </c>
      <c r="C52" s="56">
        <v>44</v>
      </c>
      <c r="D52" s="60">
        <v>0</v>
      </c>
      <c r="E52" s="60">
        <v>4</v>
      </c>
      <c r="F52" s="60">
        <v>48</v>
      </c>
      <c r="G52" s="29">
        <v>0</v>
      </c>
      <c r="H52" s="29">
        <v>0</v>
      </c>
      <c r="I52" s="29">
        <v>1</v>
      </c>
      <c r="J52" s="29">
        <v>0</v>
      </c>
      <c r="K52" s="29">
        <v>0</v>
      </c>
    </row>
    <row r="53" spans="2:11" ht="15" thickBot="1" x14ac:dyDescent="0.25">
      <c r="B53" s="28" t="s">
        <v>133</v>
      </c>
      <c r="C53" s="56">
        <v>29</v>
      </c>
      <c r="D53" s="60">
        <v>0</v>
      </c>
      <c r="E53" s="60">
        <v>16</v>
      </c>
      <c r="F53" s="60">
        <v>45</v>
      </c>
      <c r="G53" s="29">
        <v>0</v>
      </c>
      <c r="H53" s="29">
        <v>0</v>
      </c>
      <c r="I53" s="29">
        <v>9</v>
      </c>
      <c r="J53" s="29">
        <v>2</v>
      </c>
      <c r="K53" s="29">
        <v>0</v>
      </c>
    </row>
    <row r="54" spans="2:11" ht="15" thickBot="1" x14ac:dyDescent="0.25">
      <c r="B54" s="28" t="s">
        <v>125</v>
      </c>
      <c r="C54" s="56">
        <v>96</v>
      </c>
      <c r="D54" s="60">
        <v>0</v>
      </c>
      <c r="E54" s="60">
        <v>30</v>
      </c>
      <c r="F54" s="60">
        <v>126</v>
      </c>
      <c r="G54" s="29">
        <v>110</v>
      </c>
      <c r="H54" s="29">
        <v>0</v>
      </c>
      <c r="I54" s="57">
        <v>3</v>
      </c>
      <c r="J54" s="29">
        <v>7</v>
      </c>
      <c r="K54" s="29">
        <v>1</v>
      </c>
    </row>
    <row r="55" spans="2:11" ht="15" thickBot="1" x14ac:dyDescent="0.25">
      <c r="B55" s="28" t="s">
        <v>11</v>
      </c>
      <c r="C55" s="56">
        <v>37</v>
      </c>
      <c r="D55" s="60">
        <v>6</v>
      </c>
      <c r="E55" s="60">
        <v>10</v>
      </c>
      <c r="F55" s="60">
        <v>53</v>
      </c>
      <c r="G55" s="29">
        <v>34</v>
      </c>
      <c r="H55" s="29">
        <v>0</v>
      </c>
      <c r="I55" s="29">
        <v>5</v>
      </c>
      <c r="J55" s="29">
        <v>0</v>
      </c>
      <c r="K55" s="29">
        <v>0</v>
      </c>
    </row>
    <row r="56" spans="2:11" ht="15" thickBot="1" x14ac:dyDescent="0.25">
      <c r="B56" s="49" t="s">
        <v>16</v>
      </c>
      <c r="C56" s="48">
        <f>SUM(C6:C55)</f>
        <v>9213</v>
      </c>
      <c r="D56" s="48">
        <f t="shared" ref="D56:F56" si="0">SUM(D6:D55)</f>
        <v>1055</v>
      </c>
      <c r="E56" s="48">
        <f t="shared" si="0"/>
        <v>1523</v>
      </c>
      <c r="F56" s="48">
        <f t="shared" si="0"/>
        <v>11791</v>
      </c>
      <c r="G56" s="48">
        <f>SUM(G6:G55)</f>
        <v>8238</v>
      </c>
      <c r="H56" s="48">
        <f>SUM(H6:H55)</f>
        <v>35</v>
      </c>
      <c r="I56" s="48">
        <f>SUM(I6:I55)</f>
        <v>744</v>
      </c>
      <c r="J56" s="48">
        <f>SUM(J6:J55)</f>
        <v>96</v>
      </c>
      <c r="K56" s="48">
        <v>162</v>
      </c>
    </row>
    <row r="58" spans="2:11" x14ac:dyDescent="0.2">
      <c r="I58" s="59"/>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Introducción</vt:lpstr>
      <vt:lpstr>Resumen</vt:lpstr>
      <vt:lpstr>Definiciones y conceptos</vt:lpstr>
      <vt:lpstr>Concursos TSJ persona juridica</vt:lpstr>
      <vt:lpstr>Concursos TSJ  pers nat empresa</vt:lpstr>
      <vt:lpstr>Concurso TSJ pers nat no empre</vt:lpstr>
      <vt:lpstr>Concursos presentados TSJ total</vt:lpstr>
      <vt:lpstr>Concursos declarados TSJ</vt:lpstr>
      <vt:lpstr>Concursos Convenio TSJ</vt:lpstr>
      <vt:lpstr>Concursos Liquidación TSJ</vt:lpstr>
      <vt:lpstr>E.R.E's TSJ</vt:lpstr>
      <vt:lpstr>Consecutivos declarados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Jesús María Martínez Taboada</cp:lastModifiedBy>
  <cp:lastPrinted>2023-03-02T09:15:34Z</cp:lastPrinted>
  <dcterms:created xsi:type="dcterms:W3CDTF">2008-12-05T10:12:17Z</dcterms:created>
  <dcterms:modified xsi:type="dcterms:W3CDTF">2024-03-12T09:01:04Z</dcterms:modified>
</cp:coreProperties>
</file>